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8186297D-4764-41CA-B063-360E0A635250}" xr6:coauthVersionLast="47" xr6:coauthVersionMax="47" xr10:uidLastSave="{00000000-0000-0000-0000-000000000000}"/>
  <bookViews>
    <workbookView xWindow="-93" yWindow="-93" windowWidth="25786" windowHeight="13866" tabRatio="832" activeTab="1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BY9" i="20"/>
  <c r="CE9" i="20"/>
  <c r="AC10" i="20"/>
  <c r="O14" i="20"/>
  <c r="CG9" i="20"/>
  <c r="CM9" i="20"/>
  <c r="D10" i="20"/>
  <c r="K10" i="20"/>
  <c r="AP10" i="20"/>
  <c r="AR10" i="20"/>
  <c r="E10" i="20"/>
  <c r="D11" i="20"/>
  <c r="K11" i="20"/>
  <c r="W11" i="20"/>
  <c r="AP11" i="20"/>
  <c r="E11" i="20"/>
  <c r="AR11" i="20"/>
  <c r="BA11" i="20"/>
  <c r="BG11" i="20"/>
  <c r="BI11" i="20"/>
  <c r="BO11" i="20"/>
  <c r="Q13" i="20"/>
  <c r="BQ11" i="20"/>
  <c r="BW11" i="20"/>
  <c r="BY11" i="20"/>
  <c r="CE11" i="20"/>
  <c r="CG11" i="20"/>
  <c r="CM11" i="20"/>
  <c r="D12" i="20"/>
  <c r="K12" i="20"/>
  <c r="L12" i="20"/>
  <c r="T12" i="20"/>
  <c r="AP12" i="20"/>
  <c r="AR12" i="20"/>
  <c r="E12" i="20"/>
  <c r="BA12" i="20"/>
  <c r="BG12" i="20"/>
  <c r="BI12" i="20"/>
  <c r="BO12" i="20"/>
  <c r="BQ12" i="20"/>
  <c r="BW12" i="20"/>
  <c r="BY12" i="20"/>
  <c r="CE12" i="20"/>
  <c r="N15" i="20"/>
  <c r="CG12" i="20"/>
  <c r="CM12" i="20"/>
  <c r="N12" i="20"/>
  <c r="D13" i="20"/>
  <c r="AP13" i="20"/>
  <c r="E13" i="20"/>
  <c r="AR13" i="20"/>
  <c r="D14" i="20"/>
  <c r="K14" i="20"/>
  <c r="Q14" i="20"/>
  <c r="AP14" i="20"/>
  <c r="E14" i="20"/>
  <c r="AR14" i="20"/>
  <c r="BA14" i="20"/>
  <c r="BG14" i="20"/>
  <c r="BI14" i="20"/>
  <c r="BO14" i="20"/>
  <c r="AI18" i="20"/>
  <c r="BQ14" i="20"/>
  <c r="BW14" i="20"/>
  <c r="BY14" i="20"/>
  <c r="CE14" i="20"/>
  <c r="CG14" i="20"/>
  <c r="CM14" i="20"/>
  <c r="Q11" i="20"/>
  <c r="D15" i="20"/>
  <c r="K15" i="20"/>
  <c r="AP15" i="20"/>
  <c r="E15" i="20"/>
  <c r="AR15" i="20"/>
  <c r="BA15" i="20"/>
  <c r="BG15" i="20"/>
  <c r="BI15" i="20"/>
  <c r="BO15" i="20"/>
  <c r="BQ15" i="20"/>
  <c r="BW15" i="20"/>
  <c r="BY15" i="20"/>
  <c r="CE15" i="20"/>
  <c r="CG15" i="20"/>
  <c r="CM15" i="20"/>
  <c r="D16" i="20"/>
  <c r="K16" i="20"/>
  <c r="AP16" i="20"/>
  <c r="E16" i="20"/>
  <c r="AR16" i="20"/>
  <c r="D17" i="20"/>
  <c r="K17" i="20"/>
  <c r="O17" i="20"/>
  <c r="AP17" i="20"/>
  <c r="AR17" i="20"/>
  <c r="E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F18" i="20"/>
  <c r="AP18" i="20"/>
  <c r="E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L14" i="20"/>
  <c r="BQ21" i="20"/>
  <c r="BW21" i="20"/>
  <c r="BY21" i="20"/>
  <c r="CE21" i="20"/>
  <c r="CG21" i="20"/>
  <c r="CM21" i="20"/>
  <c r="AL13" i="20"/>
  <c r="BA24" i="20"/>
  <c r="BG24" i="20"/>
  <c r="BI24" i="20"/>
  <c r="BO24" i="20"/>
  <c r="BQ24" i="20"/>
  <c r="BW24" i="20"/>
  <c r="BY24" i="20"/>
  <c r="CE24" i="20"/>
  <c r="AF16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AA15" i="20"/>
  <c r="BQ30" i="20"/>
  <c r="BW30" i="20"/>
  <c r="BY30" i="20"/>
  <c r="CE30" i="20"/>
  <c r="BA31" i="20"/>
  <c r="BG31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E11" i="5"/>
  <c r="AL12" i="5"/>
  <c r="AL13" i="5"/>
  <c r="T10" i="5"/>
  <c r="L6" i="4"/>
  <c r="O6" i="4"/>
  <c r="R6" i="4"/>
  <c r="U6" i="4"/>
  <c r="AI6" i="4"/>
  <c r="AO6" i="4"/>
  <c r="Q9" i="4"/>
  <c r="AI7" i="4"/>
  <c r="AO7" i="4"/>
  <c r="D9" i="4"/>
  <c r="K9" i="4"/>
  <c r="X9" i="4"/>
  <c r="Z9" i="4"/>
  <c r="AI9" i="4"/>
  <c r="AO9" i="4"/>
  <c r="R12" i="4"/>
  <c r="D10" i="4"/>
  <c r="K10" i="4"/>
  <c r="X10" i="4"/>
  <c r="Z10" i="4"/>
  <c r="AI10" i="4"/>
  <c r="AO10" i="4"/>
  <c r="D11" i="4"/>
  <c r="K11" i="4"/>
  <c r="X11" i="4"/>
  <c r="Z11" i="4"/>
  <c r="D12" i="4"/>
  <c r="K12" i="4"/>
  <c r="X12" i="4"/>
  <c r="Z12" i="4"/>
  <c r="AI12" i="4"/>
  <c r="AO12" i="4"/>
  <c r="R9" i="4"/>
  <c r="AI13" i="4"/>
  <c r="AO13" i="4"/>
  <c r="AI15" i="4"/>
  <c r="AO15" i="4"/>
  <c r="AI16" i="4"/>
  <c r="AO16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E9" i="6"/>
  <c r="AL9" i="6"/>
  <c r="AR9" i="6"/>
  <c r="W11" i="6"/>
  <c r="D10" i="6"/>
  <c r="K10" i="6"/>
  <c r="AA10" i="6"/>
  <c r="AC10" i="6"/>
  <c r="E10" i="6"/>
  <c r="D11" i="6"/>
  <c r="K11" i="6"/>
  <c r="AA11" i="6"/>
  <c r="AC11" i="6"/>
  <c r="AL11" i="6"/>
  <c r="AR11" i="6"/>
  <c r="D12" i="6"/>
  <c r="K12" i="6"/>
  <c r="AA12" i="6"/>
  <c r="AC12" i="6"/>
  <c r="E12" i="6"/>
  <c r="AL12" i="6"/>
  <c r="AR12" i="6"/>
  <c r="D13" i="6"/>
  <c r="K13" i="6"/>
  <c r="AA13" i="6"/>
  <c r="E13" i="6"/>
  <c r="AC13" i="6"/>
  <c r="AL14" i="6"/>
  <c r="AR14" i="6"/>
  <c r="AL15" i="6"/>
  <c r="AR15" i="6"/>
  <c r="AL17" i="6"/>
  <c r="AR17" i="6"/>
  <c r="AL18" i="6"/>
  <c r="AR18" i="6"/>
  <c r="U9" i="6"/>
  <c r="AL20" i="6"/>
  <c r="AR20" i="6"/>
  <c r="AL21" i="6"/>
  <c r="AR21" i="6"/>
  <c r="X10" i="6"/>
  <c r="AL23" i="6"/>
  <c r="AR23" i="6"/>
  <c r="X12" i="6"/>
  <c r="AL24" i="6"/>
  <c r="AR24" i="6"/>
  <c r="AL26" i="6"/>
  <c r="AR26" i="6"/>
  <c r="AL27" i="6"/>
  <c r="AR27" i="6"/>
  <c r="R9" i="6"/>
  <c r="AL29" i="6"/>
  <c r="AR29" i="6"/>
  <c r="Q12" i="6"/>
  <c r="U10" i="6"/>
  <c r="AL30" i="6"/>
  <c r="AR30" i="6"/>
  <c r="AL32" i="6"/>
  <c r="AR32" i="6"/>
  <c r="Z11" i="6"/>
  <c r="X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Q9" i="10"/>
  <c r="AD9" i="10"/>
  <c r="AF9" i="10"/>
  <c r="E9" i="10"/>
  <c r="D10" i="10"/>
  <c r="K10" i="10"/>
  <c r="L10" i="10"/>
  <c r="AC10" i="10"/>
  <c r="AD10" i="10"/>
  <c r="E10" i="10"/>
  <c r="AF10" i="10"/>
  <c r="AO10" i="10"/>
  <c r="AU10" i="10"/>
  <c r="AW10" i="10"/>
  <c r="BC10" i="10"/>
  <c r="D11" i="10"/>
  <c r="K11" i="10"/>
  <c r="AD11" i="10"/>
  <c r="AF11" i="10"/>
  <c r="E11" i="10"/>
  <c r="AO11" i="10"/>
  <c r="AU11" i="10"/>
  <c r="AW11" i="10"/>
  <c r="BC11" i="10"/>
  <c r="AA11" i="10"/>
  <c r="D12" i="10"/>
  <c r="K12" i="10"/>
  <c r="AD12" i="10"/>
  <c r="E12" i="10"/>
  <c r="AF12" i="10"/>
  <c r="D13" i="10"/>
  <c r="K13" i="10"/>
  <c r="AD13" i="10"/>
  <c r="E13" i="10"/>
  <c r="AF13" i="10"/>
  <c r="AO13" i="10"/>
  <c r="AU13" i="10"/>
  <c r="AC13" i="10"/>
  <c r="AW13" i="10"/>
  <c r="BC13" i="10"/>
  <c r="D14" i="10"/>
  <c r="K14" i="10"/>
  <c r="T14" i="10"/>
  <c r="Z14" i="10"/>
  <c r="AD14" i="10"/>
  <c r="AF14" i="10"/>
  <c r="E14" i="10"/>
  <c r="AO14" i="10"/>
  <c r="AU14" i="10"/>
  <c r="AW14" i="10"/>
  <c r="BC14" i="10"/>
  <c r="AO16" i="10"/>
  <c r="AU16" i="10"/>
  <c r="AW16" i="10"/>
  <c r="BC16" i="10"/>
  <c r="AO17" i="10"/>
  <c r="AU17" i="10"/>
  <c r="R10" i="10"/>
  <c r="T10" i="10"/>
  <c r="AW17" i="10"/>
  <c r="BC17" i="10"/>
  <c r="AO19" i="10"/>
  <c r="AU19" i="10"/>
  <c r="AW19" i="10"/>
  <c r="BC19" i="10"/>
  <c r="AO20" i="10"/>
  <c r="AU20" i="10"/>
  <c r="AW20" i="10"/>
  <c r="BC20" i="10"/>
  <c r="AO22" i="10"/>
  <c r="AU22" i="10"/>
  <c r="AW22" i="10"/>
  <c r="BC22" i="10"/>
  <c r="U10" i="10"/>
  <c r="AO23" i="10"/>
  <c r="AU23" i="10"/>
  <c r="AW23" i="10"/>
  <c r="BC23" i="10"/>
  <c r="AO25" i="10"/>
  <c r="AU25" i="10"/>
  <c r="AW25" i="10"/>
  <c r="BC25" i="10"/>
  <c r="AO26" i="10"/>
  <c r="AU26" i="10"/>
  <c r="AW26" i="10"/>
  <c r="BC26" i="10"/>
  <c r="R13" i="10"/>
  <c r="AO28" i="10"/>
  <c r="AU28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BH8" i="13"/>
  <c r="BN8" i="13"/>
  <c r="D9" i="13"/>
  <c r="K9" i="13"/>
  <c r="AG9" i="13"/>
  <c r="AI9" i="13"/>
  <c r="E9" i="13"/>
  <c r="AR9" i="13"/>
  <c r="AX9" i="13"/>
  <c r="AZ9" i="13"/>
  <c r="BF9" i="13"/>
  <c r="BH9" i="13"/>
  <c r="BN9" i="13"/>
  <c r="D10" i="13"/>
  <c r="K10" i="13"/>
  <c r="AG10" i="13"/>
  <c r="E10" i="13"/>
  <c r="AI10" i="13"/>
  <c r="D11" i="13"/>
  <c r="K11" i="13"/>
  <c r="N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E12" i="13"/>
  <c r="AI12" i="13"/>
  <c r="AR12" i="13"/>
  <c r="AX12" i="13"/>
  <c r="AZ12" i="13"/>
  <c r="BF12" i="13"/>
  <c r="BH12" i="13"/>
  <c r="BN12" i="13"/>
  <c r="D13" i="13"/>
  <c r="K13" i="13"/>
  <c r="Q13" i="13"/>
  <c r="AG13" i="13"/>
  <c r="E13" i="13"/>
  <c r="AI13" i="13"/>
  <c r="D14" i="13"/>
  <c r="K14" i="13"/>
  <c r="AG14" i="13"/>
  <c r="AI14" i="13"/>
  <c r="AR14" i="13"/>
  <c r="AX14" i="13"/>
  <c r="AZ14" i="13"/>
  <c r="BF14" i="13"/>
  <c r="BH14" i="13"/>
  <c r="BN14" i="13"/>
  <c r="AA11" i="13"/>
  <c r="D15" i="13"/>
  <c r="K15" i="13"/>
  <c r="AG15" i="13"/>
  <c r="AI15" i="13"/>
  <c r="E15" i="13"/>
  <c r="AR15" i="13"/>
  <c r="AX15" i="13"/>
  <c r="X14" i="13"/>
  <c r="AZ15" i="13"/>
  <c r="BF15" i="13"/>
  <c r="BH15" i="13"/>
  <c r="BN15" i="13"/>
  <c r="AR17" i="13"/>
  <c r="AX17" i="13"/>
  <c r="AZ17" i="13"/>
  <c r="BF17" i="13"/>
  <c r="BH17" i="13"/>
  <c r="BN17" i="13"/>
  <c r="AR18" i="13"/>
  <c r="AX18" i="13"/>
  <c r="AD9" i="13"/>
  <c r="AZ18" i="13"/>
  <c r="BF18" i="13"/>
  <c r="BH18" i="13"/>
  <c r="BN18" i="13"/>
  <c r="AR20" i="13"/>
  <c r="AX20" i="13"/>
  <c r="R10" i="13"/>
  <c r="AZ20" i="13"/>
  <c r="BF20" i="13"/>
  <c r="BH20" i="13"/>
  <c r="BN20" i="13"/>
  <c r="U10" i="13"/>
  <c r="AR21" i="13"/>
  <c r="AX21" i="13"/>
  <c r="AZ21" i="13"/>
  <c r="BF21" i="13"/>
  <c r="BH21" i="13"/>
  <c r="BN21" i="13"/>
  <c r="W10" i="13"/>
  <c r="AR23" i="13"/>
  <c r="AX23" i="13"/>
  <c r="AZ23" i="13"/>
  <c r="BF23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X11" i="13"/>
  <c r="AR27" i="13"/>
  <c r="AX27" i="13"/>
  <c r="AZ27" i="13"/>
  <c r="BF27" i="13"/>
  <c r="N14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E9" i="17"/>
  <c r="AL9" i="17"/>
  <c r="AU9" i="17"/>
  <c r="BA9" i="17"/>
  <c r="BC9" i="17"/>
  <c r="BI9" i="17"/>
  <c r="R12" i="17"/>
  <c r="BK9" i="17"/>
  <c r="BQ9" i="17"/>
  <c r="BS9" i="17"/>
  <c r="BY9" i="17"/>
  <c r="D10" i="17"/>
  <c r="K10" i="17"/>
  <c r="AJ10" i="17"/>
  <c r="E10" i="17"/>
  <c r="AL10" i="17"/>
  <c r="D11" i="17"/>
  <c r="K11" i="17"/>
  <c r="W11" i="17"/>
  <c r="AJ11" i="17"/>
  <c r="E11" i="17"/>
  <c r="AL11" i="17"/>
  <c r="AU11" i="17"/>
  <c r="BA11" i="17"/>
  <c r="BC11" i="17"/>
  <c r="BI11" i="17"/>
  <c r="BK11" i="17"/>
  <c r="BQ11" i="17"/>
  <c r="L10" i="17"/>
  <c r="BS11" i="17"/>
  <c r="BY11" i="17"/>
  <c r="D12" i="17"/>
  <c r="K12" i="17"/>
  <c r="AJ12" i="17"/>
  <c r="E12" i="17"/>
  <c r="AL12" i="17"/>
  <c r="AU12" i="17"/>
  <c r="BA12" i="17"/>
  <c r="BC12" i="17"/>
  <c r="BI12" i="17"/>
  <c r="AI13" i="17"/>
  <c r="BK12" i="17"/>
  <c r="BQ12" i="17"/>
  <c r="BS12" i="17"/>
  <c r="BY12" i="17"/>
  <c r="D13" i="17"/>
  <c r="K13" i="17"/>
  <c r="AJ13" i="17"/>
  <c r="E13" i="17"/>
  <c r="AL13" i="17"/>
  <c r="D14" i="17"/>
  <c r="K14" i="17"/>
  <c r="AJ14" i="17"/>
  <c r="E14" i="17"/>
  <c r="AL14" i="17"/>
  <c r="AU14" i="17"/>
  <c r="BA14" i="17"/>
  <c r="BC14" i="17"/>
  <c r="BI14" i="17"/>
  <c r="BK14" i="17"/>
  <c r="BQ14" i="17"/>
  <c r="BS14" i="17"/>
  <c r="BY14" i="17"/>
  <c r="D15" i="17"/>
  <c r="K15" i="17"/>
  <c r="AJ15" i="17"/>
  <c r="E15" i="17"/>
  <c r="AL15" i="17"/>
  <c r="AU15" i="17"/>
  <c r="BA15" i="17"/>
  <c r="BC15" i="17"/>
  <c r="BI15" i="17"/>
  <c r="BK15" i="17"/>
  <c r="BQ15" i="17"/>
  <c r="BS15" i="17"/>
  <c r="BY15" i="17"/>
  <c r="D16" i="17"/>
  <c r="K16" i="17"/>
  <c r="X16" i="17"/>
  <c r="AJ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BS21" i="17"/>
  <c r="BY21" i="17"/>
  <c r="AU23" i="17"/>
  <c r="BA23" i="17"/>
  <c r="N14" i="17"/>
  <c r="BC23" i="17"/>
  <c r="BI23" i="17"/>
  <c r="BK23" i="17"/>
  <c r="BQ23" i="17"/>
  <c r="X9" i="17"/>
  <c r="BS23" i="17"/>
  <c r="BY23" i="17"/>
  <c r="AU24" i="17"/>
  <c r="BA24" i="17"/>
  <c r="BC24" i="17"/>
  <c r="BI24" i="17"/>
  <c r="BK24" i="17"/>
  <c r="BQ24" i="17"/>
  <c r="BS24" i="17"/>
  <c r="BY24" i="17"/>
  <c r="AU26" i="17"/>
  <c r="BA26" i="17"/>
  <c r="BC26" i="17"/>
  <c r="BI26" i="17"/>
  <c r="W15" i="17"/>
  <c r="BK26" i="17"/>
  <c r="BQ26" i="17"/>
  <c r="O12" i="17"/>
  <c r="BS26" i="17"/>
  <c r="BY26" i="17"/>
  <c r="AU27" i="17"/>
  <c r="BA27" i="17"/>
  <c r="Z10" i="17"/>
  <c r="BC27" i="17"/>
  <c r="BI27" i="17"/>
  <c r="BK27" i="17"/>
  <c r="BQ27" i="17"/>
  <c r="BS27" i="17"/>
  <c r="BY27" i="17"/>
  <c r="L13" i="17"/>
  <c r="AA9" i="17"/>
  <c r="W14" i="17"/>
  <c r="AI14" i="17"/>
  <c r="AC16" i="17"/>
  <c r="T10" i="17"/>
  <c r="O11" i="17"/>
  <c r="AC13" i="17"/>
  <c r="Q11" i="17"/>
  <c r="R10" i="17"/>
  <c r="AC9" i="17"/>
  <c r="W9" i="17"/>
  <c r="Q16" i="17"/>
  <c r="W10" i="17"/>
  <c r="AA15" i="17"/>
  <c r="AG14" i="17"/>
  <c r="AF13" i="17"/>
  <c r="AG13" i="17"/>
  <c r="Z16" i="17"/>
  <c r="AD9" i="17"/>
  <c r="U10" i="17"/>
  <c r="U11" i="17"/>
  <c r="T12" i="17"/>
  <c r="Q15" i="13"/>
  <c r="N15" i="13"/>
  <c r="L14" i="13"/>
  <c r="AC13" i="13"/>
  <c r="L12" i="13"/>
  <c r="Z11" i="13"/>
  <c r="AC9" i="13"/>
  <c r="W14" i="10"/>
  <c r="AA13" i="10"/>
  <c r="O13" i="10"/>
  <c r="Q12" i="10"/>
  <c r="X11" i="10"/>
  <c r="U11" i="10"/>
  <c r="O11" i="10"/>
  <c r="W10" i="10"/>
  <c r="U9" i="10"/>
  <c r="U13" i="6"/>
  <c r="Z12" i="6"/>
  <c r="N12" i="6"/>
  <c r="O11" i="6"/>
  <c r="X9" i="6"/>
  <c r="N10" i="17"/>
  <c r="R15" i="13"/>
  <c r="O15" i="13"/>
  <c r="L15" i="13"/>
  <c r="W14" i="13"/>
  <c r="T14" i="13"/>
  <c r="U13" i="13"/>
  <c r="R13" i="13"/>
  <c r="O13" i="13"/>
  <c r="Q12" i="13"/>
  <c r="O11" i="13"/>
  <c r="N10" i="13"/>
  <c r="X14" i="10"/>
  <c r="R14" i="10"/>
  <c r="O14" i="10"/>
  <c r="Q13" i="10"/>
  <c r="N13" i="10"/>
  <c r="R12" i="10"/>
  <c r="O12" i="10"/>
  <c r="Q11" i="10"/>
  <c r="W13" i="6"/>
  <c r="T13" i="6"/>
  <c r="N13" i="6"/>
  <c r="R12" i="6"/>
  <c r="O12" i="6"/>
  <c r="L12" i="6"/>
  <c r="Q11" i="6"/>
  <c r="O11" i="5"/>
  <c r="W10" i="20"/>
  <c r="Q12" i="20"/>
  <c r="O12" i="20"/>
  <c r="U10" i="20"/>
  <c r="AC12" i="20"/>
  <c r="W14" i="20"/>
  <c r="AA12" i="20"/>
  <c r="R9" i="20"/>
  <c r="L11" i="20"/>
  <c r="T9" i="20"/>
  <c r="N11" i="20"/>
  <c r="AG9" i="20"/>
  <c r="AI9" i="20"/>
  <c r="L16" i="20"/>
  <c r="N16" i="20"/>
  <c r="AI11" i="20"/>
  <c r="T16" i="20"/>
  <c r="X17" i="20"/>
  <c r="U14" i="20"/>
  <c r="AL14" i="20"/>
  <c r="AJ14" i="20"/>
  <c r="AC17" i="20"/>
  <c r="AA17" i="20"/>
  <c r="AI10" i="20"/>
  <c r="AG13" i="20"/>
  <c r="AI13" i="20"/>
  <c r="X16" i="20"/>
  <c r="Z16" i="20"/>
  <c r="T14" i="20"/>
  <c r="AJ16" i="20"/>
  <c r="AI17" i="20"/>
  <c r="AL16" i="20"/>
  <c r="AG17" i="20"/>
  <c r="AM16" i="20"/>
  <c r="AG18" i="20"/>
  <c r="AM11" i="20"/>
  <c r="AO11" i="20"/>
  <c r="R18" i="20"/>
  <c r="AJ9" i="20"/>
  <c r="AL9" i="20"/>
  <c r="N17" i="20"/>
  <c r="AF14" i="20"/>
  <c r="AC15" i="20"/>
  <c r="AI15" i="20"/>
  <c r="AD16" i="20"/>
  <c r="X18" i="20"/>
  <c r="AL12" i="20"/>
  <c r="W17" i="20"/>
  <c r="Q15" i="20"/>
  <c r="T18" i="20"/>
  <c r="AO15" i="20"/>
  <c r="AD18" i="20"/>
  <c r="X11" i="20"/>
  <c r="R13" i="20"/>
  <c r="Z11" i="20"/>
  <c r="T13" i="20"/>
  <c r="AD13" i="20"/>
  <c r="Z15" i="20"/>
  <c r="AF17" i="20"/>
  <c r="AL10" i="20"/>
  <c r="Q17" i="20"/>
  <c r="U17" i="20"/>
  <c r="L17" i="20"/>
  <c r="AM15" i="20"/>
  <c r="AG15" i="20"/>
  <c r="X15" i="20"/>
  <c r="AD14" i="20"/>
  <c r="AF13" i="20"/>
  <c r="O13" i="20"/>
  <c r="X10" i="20"/>
  <c r="W15" i="20"/>
  <c r="AJ12" i="20"/>
  <c r="AJ10" i="20"/>
  <c r="X9" i="20"/>
  <c r="L13" i="20"/>
  <c r="Z9" i="20"/>
  <c r="AD11" i="20"/>
  <c r="AO10" i="20"/>
  <c r="AJ13" i="20"/>
  <c r="AI12" i="20"/>
  <c r="AA9" i="20"/>
  <c r="N14" i="20"/>
  <c r="AC9" i="20"/>
  <c r="AG11" i="20"/>
  <c r="AJ18" i="20"/>
  <c r="O18" i="20"/>
  <c r="Z17" i="20"/>
  <c r="U16" i="20"/>
  <c r="R16" i="20"/>
  <c r="T10" i="20"/>
  <c r="O11" i="20"/>
  <c r="O9" i="20"/>
  <c r="AA13" i="20"/>
  <c r="Z14" i="20"/>
  <c r="X14" i="20"/>
  <c r="AC13" i="20"/>
  <c r="N13" i="20"/>
  <c r="U9" i="20"/>
  <c r="AD9" i="20"/>
  <c r="Z10" i="20"/>
  <c r="AM10" i="20"/>
  <c r="R10" i="20"/>
  <c r="AF9" i="20"/>
  <c r="W9" i="20"/>
  <c r="AF12" i="6"/>
  <c r="AO9" i="20"/>
  <c r="R10" i="5"/>
  <c r="AF13" i="5"/>
  <c r="Q11" i="5"/>
  <c r="E10" i="5"/>
  <c r="O9" i="5"/>
  <c r="Q9" i="5"/>
  <c r="N10" i="5"/>
  <c r="Z10" i="5"/>
  <c r="L10" i="5"/>
  <c r="AF12" i="5"/>
  <c r="AC10" i="5"/>
  <c r="X10" i="5"/>
  <c r="F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AD12" i="6"/>
  <c r="Q13" i="6"/>
  <c r="AD12" i="17"/>
  <c r="AF12" i="17"/>
  <c r="U15" i="17"/>
  <c r="AD13" i="17"/>
  <c r="Z15" i="17"/>
  <c r="X15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R16" i="17"/>
  <c r="L16" i="17"/>
  <c r="N12" i="13"/>
  <c r="W9" i="13"/>
  <c r="U9" i="13"/>
  <c r="R10" i="6"/>
  <c r="T10" i="6"/>
  <c r="O13" i="6"/>
  <c r="R10" i="4"/>
  <c r="T10" i="4"/>
  <c r="O11" i="4"/>
  <c r="N13" i="13"/>
  <c r="U13" i="17"/>
  <c r="Z12" i="17"/>
  <c r="W13" i="17"/>
  <c r="X12" i="17"/>
  <c r="AA12" i="13"/>
  <c r="AC12" i="13"/>
  <c r="U14" i="13"/>
  <c r="AC9" i="10"/>
  <c r="L11" i="5"/>
  <c r="AC11" i="5"/>
  <c r="N11" i="5"/>
  <c r="R9" i="5"/>
  <c r="T9" i="5"/>
  <c r="AL18" i="20"/>
  <c r="AM17" i="20"/>
  <c r="R15" i="20"/>
  <c r="T15" i="20"/>
  <c r="AF11" i="20"/>
  <c r="AO17" i="20"/>
  <c r="W16" i="20"/>
  <c r="AG12" i="20"/>
  <c r="AC12" i="17"/>
  <c r="U9" i="17"/>
  <c r="E14" i="13"/>
  <c r="Z11" i="10"/>
  <c r="T12" i="10"/>
  <c r="W11" i="10"/>
  <c r="W10" i="6"/>
  <c r="L11" i="13"/>
  <c r="Z14" i="13"/>
  <c r="AC11" i="13"/>
  <c r="L12" i="17"/>
  <c r="U14" i="17"/>
  <c r="N12" i="17"/>
  <c r="Q12" i="17"/>
  <c r="AA16" i="17"/>
  <c r="Z11" i="17"/>
  <c r="AF14" i="13"/>
  <c r="AL14" i="13"/>
  <c r="T10" i="13"/>
  <c r="AF9" i="13"/>
  <c r="AA13" i="13"/>
  <c r="Z10" i="10"/>
  <c r="X10" i="10"/>
  <c r="AG10" i="10"/>
  <c r="O9" i="10"/>
  <c r="N10" i="10"/>
  <c r="AJ10" i="10"/>
  <c r="E11" i="6"/>
  <c r="O9" i="6"/>
  <c r="L15" i="20"/>
  <c r="T13" i="10"/>
  <c r="AI13" i="10"/>
  <c r="AA12" i="17"/>
  <c r="X10" i="17"/>
  <c r="O13" i="17"/>
  <c r="N13" i="17"/>
  <c r="Z9" i="17"/>
  <c r="L14" i="17"/>
  <c r="AD16" i="17"/>
  <c r="AA9" i="13"/>
  <c r="Q11" i="13"/>
  <c r="Z10" i="13"/>
  <c r="X10" i="13"/>
  <c r="Q14" i="10"/>
  <c r="Z10" i="6"/>
  <c r="W9" i="6"/>
  <c r="Z9" i="6"/>
  <c r="L13" i="6"/>
  <c r="AD13" i="6"/>
  <c r="U11" i="6"/>
  <c r="X9" i="10"/>
  <c r="AC18" i="20"/>
  <c r="AD17" i="20"/>
  <c r="AA16" i="20"/>
  <c r="R12" i="20"/>
  <c r="AA10" i="20"/>
  <c r="AM9" i="20"/>
  <c r="AS9" i="20"/>
  <c r="AL11" i="20"/>
  <c r="R13" i="6"/>
  <c r="R17" i="20"/>
  <c r="O15" i="20"/>
  <c r="AI10" i="10"/>
  <c r="F10" i="10"/>
  <c r="AG13" i="6"/>
  <c r="Z11" i="5"/>
  <c r="AS17" i="20"/>
  <c r="X11" i="5"/>
  <c r="F11" i="5"/>
  <c r="AD9" i="6"/>
  <c r="Z9" i="5"/>
  <c r="AC9" i="5"/>
  <c r="X9" i="5"/>
  <c r="F9" i="5"/>
  <c r="AA9" i="5"/>
  <c r="G9" i="5"/>
  <c r="AF13" i="6"/>
  <c r="F13" i="6"/>
  <c r="U16" i="17"/>
  <c r="AM16" i="17"/>
  <c r="W16" i="17"/>
  <c r="AG12" i="17"/>
  <c r="AF16" i="17"/>
  <c r="AI15" i="17"/>
  <c r="AG15" i="17"/>
  <c r="AA10" i="17"/>
  <c r="Q14" i="17"/>
  <c r="AO14" i="17"/>
  <c r="O14" i="17"/>
  <c r="AC10" i="17"/>
  <c r="AR10" i="17"/>
  <c r="L15" i="17"/>
  <c r="AF9" i="17"/>
  <c r="N15" i="17"/>
  <c r="X11" i="17"/>
  <c r="T13" i="17"/>
  <c r="R13" i="17"/>
  <c r="AF10" i="13"/>
  <c r="AD10" i="13"/>
  <c r="W15" i="13"/>
  <c r="AD12" i="13"/>
  <c r="U15" i="13"/>
  <c r="AC15" i="13"/>
  <c r="AA15" i="13"/>
  <c r="AD14" i="13"/>
  <c r="L10" i="6"/>
  <c r="N10" i="6"/>
  <c r="Q9" i="6"/>
  <c r="U13" i="20"/>
  <c r="W13" i="20"/>
  <c r="AX13" i="20"/>
  <c r="Z12" i="20"/>
  <c r="X12" i="20"/>
  <c r="AS12" i="20"/>
  <c r="AG10" i="20"/>
  <c r="O16" i="20"/>
  <c r="Q16" i="20"/>
  <c r="AA11" i="20"/>
  <c r="R14" i="20"/>
  <c r="AC11" i="20"/>
  <c r="AO13" i="20"/>
  <c r="Z18" i="20"/>
  <c r="AM13" i="20"/>
  <c r="AD10" i="20"/>
  <c r="AF10" i="20"/>
  <c r="L10" i="20"/>
  <c r="N10" i="20"/>
  <c r="Q9" i="20"/>
  <c r="AL10" i="10"/>
  <c r="G10" i="10"/>
  <c r="F12" i="6"/>
  <c r="AI12" i="17"/>
  <c r="R15" i="17"/>
  <c r="AD11" i="17"/>
  <c r="AF11" i="17"/>
  <c r="T14" i="17"/>
  <c r="AC11" i="17"/>
  <c r="AA11" i="17"/>
  <c r="T15" i="17"/>
  <c r="R14" i="17"/>
  <c r="T12" i="13"/>
  <c r="W11" i="13"/>
  <c r="AL11" i="13"/>
  <c r="U11" i="13"/>
  <c r="AJ11" i="13"/>
  <c r="R12" i="13"/>
  <c r="T9" i="10"/>
  <c r="R9" i="10"/>
  <c r="N11" i="10"/>
  <c r="L11" i="10"/>
  <c r="AA12" i="10"/>
  <c r="AC12" i="10"/>
  <c r="U14" i="10"/>
  <c r="L13" i="10"/>
  <c r="Z9" i="10"/>
  <c r="L11" i="6"/>
  <c r="T9" i="6"/>
  <c r="N11" i="6"/>
  <c r="E11" i="4"/>
  <c r="W18" i="20"/>
  <c r="U18" i="20"/>
  <c r="AO12" i="20"/>
  <c r="AM12" i="20"/>
  <c r="AU13" i="20"/>
  <c r="AI13" i="6"/>
  <c r="G13" i="6"/>
  <c r="AO11" i="13"/>
  <c r="AA11" i="5"/>
  <c r="G11" i="5"/>
  <c r="AO10" i="17"/>
  <c r="AI12" i="6"/>
  <c r="AG12" i="6"/>
  <c r="X14" i="17"/>
  <c r="Z14" i="17"/>
  <c r="AA13" i="17"/>
  <c r="L11" i="17"/>
  <c r="R9" i="17"/>
  <c r="N11" i="17"/>
  <c r="T9" i="17"/>
  <c r="AO9" i="17"/>
  <c r="AF14" i="17"/>
  <c r="AD14" i="17"/>
  <c r="AC15" i="17"/>
  <c r="AF12" i="13"/>
  <c r="AD13" i="13"/>
  <c r="AJ13" i="13"/>
  <c r="AF13" i="13"/>
  <c r="X15" i="13"/>
  <c r="Z15" i="13"/>
  <c r="T9" i="13"/>
  <c r="R9" i="13"/>
  <c r="AL15" i="20"/>
  <c r="AU15" i="20"/>
  <c r="AJ15" i="20"/>
  <c r="AG14" i="20"/>
  <c r="AV14" i="20"/>
  <c r="AI14" i="20"/>
  <c r="AX14" i="20"/>
  <c r="AC16" i="20"/>
  <c r="AJ11" i="20"/>
  <c r="T17" i="20"/>
  <c r="AS18" i="20"/>
  <c r="AM11" i="13"/>
  <c r="AL10" i="13"/>
  <c r="AO10" i="13"/>
  <c r="AS13" i="20"/>
  <c r="F13" i="20"/>
  <c r="AJ15" i="13"/>
  <c r="Q13" i="17"/>
  <c r="E16" i="17"/>
  <c r="T16" i="17"/>
  <c r="AI11" i="17"/>
  <c r="AG11" i="17"/>
  <c r="AG9" i="17"/>
  <c r="N16" i="17"/>
  <c r="AI9" i="17"/>
  <c r="N14" i="10"/>
  <c r="AA9" i="10"/>
  <c r="L14" i="10"/>
  <c r="L12" i="10"/>
  <c r="W9" i="10"/>
  <c r="AI9" i="10"/>
  <c r="N12" i="10"/>
  <c r="AC11" i="10"/>
  <c r="L12" i="4"/>
  <c r="U9" i="4"/>
  <c r="N12" i="4"/>
  <c r="W9" i="4"/>
  <c r="T9" i="4"/>
  <c r="N11" i="4"/>
  <c r="L11" i="4"/>
  <c r="AA18" i="20"/>
  <c r="AM14" i="20"/>
  <c r="AS14" i="20"/>
  <c r="AO14" i="20"/>
  <c r="U15" i="20"/>
  <c r="AV15" i="20"/>
  <c r="AF12" i="20"/>
  <c r="AD12" i="20"/>
  <c r="AV12" i="20"/>
  <c r="T13" i="13"/>
  <c r="O12" i="13"/>
  <c r="R14" i="13"/>
  <c r="AO16" i="20"/>
  <c r="AA10" i="5"/>
  <c r="G10" i="5"/>
  <c r="B10" i="5"/>
  <c r="G14" i="20"/>
  <c r="AM13" i="13"/>
  <c r="G13" i="13"/>
  <c r="AL13" i="13"/>
  <c r="AO13" i="13"/>
  <c r="AL12" i="10"/>
  <c r="AI12" i="10"/>
  <c r="AU17" i="20"/>
  <c r="F17" i="20"/>
  <c r="AV17" i="20"/>
  <c r="G17" i="20"/>
  <c r="AX17" i="20"/>
  <c r="AO9" i="13"/>
  <c r="AL9" i="13"/>
  <c r="F13" i="13"/>
  <c r="AM11" i="17"/>
  <c r="AP11" i="17"/>
  <c r="G12" i="6"/>
  <c r="B11" i="5"/>
  <c r="AF11" i="6"/>
  <c r="AI11" i="6"/>
  <c r="AG13" i="10"/>
  <c r="F13" i="10"/>
  <c r="AJ13" i="10"/>
  <c r="G13" i="10"/>
  <c r="AL13" i="10"/>
  <c r="AG11" i="10"/>
  <c r="AJ11" i="10"/>
  <c r="AO12" i="17"/>
  <c r="AR12" i="17"/>
  <c r="AU10" i="20"/>
  <c r="AX10" i="20"/>
  <c r="AI9" i="6"/>
  <c r="AG9" i="6"/>
  <c r="AF9" i="6"/>
  <c r="F9" i="6"/>
  <c r="AO15" i="13"/>
  <c r="AL15" i="13"/>
  <c r="AP15" i="17"/>
  <c r="AM15" i="17"/>
  <c r="AP10" i="17"/>
  <c r="G10" i="17"/>
  <c r="AM10" i="17"/>
  <c r="F10" i="17"/>
  <c r="AP12" i="17"/>
  <c r="G12" i="17"/>
  <c r="AM12" i="17"/>
  <c r="B9" i="5"/>
  <c r="AD10" i="5"/>
  <c r="AR9" i="17"/>
  <c r="AI14" i="10"/>
  <c r="AL14" i="10"/>
  <c r="AV18" i="20"/>
  <c r="AI11" i="10"/>
  <c r="AL11" i="10"/>
  <c r="F11" i="13"/>
  <c r="AU14" i="20"/>
  <c r="F14" i="20"/>
  <c r="AS10" i="20"/>
  <c r="F10" i="20"/>
  <c r="AV10" i="20"/>
  <c r="G10" i="20"/>
  <c r="AS11" i="20"/>
  <c r="AV11" i="20"/>
  <c r="AI10" i="6"/>
  <c r="AF10" i="6"/>
  <c r="AM10" i="13"/>
  <c r="G10" i="13"/>
  <c r="AJ10" i="13"/>
  <c r="F10" i="13"/>
  <c r="AR13" i="17"/>
  <c r="AO13" i="17"/>
  <c r="AP13" i="17"/>
  <c r="AJ14" i="13"/>
  <c r="F14" i="13"/>
  <c r="AO14" i="13"/>
  <c r="AM14" i="13"/>
  <c r="G14" i="13"/>
  <c r="AG12" i="10"/>
  <c r="F12" i="10"/>
  <c r="AJ12" i="10"/>
  <c r="G12" i="10"/>
  <c r="F15" i="13"/>
  <c r="G11" i="13"/>
  <c r="AO11" i="17"/>
  <c r="AR11" i="17"/>
  <c r="AX18" i="20"/>
  <c r="AU18" i="20"/>
  <c r="AD11" i="6"/>
  <c r="F11" i="6"/>
  <c r="AG11" i="6"/>
  <c r="G11" i="6"/>
  <c r="AJ9" i="10"/>
  <c r="AG9" i="10"/>
  <c r="F9" i="10"/>
  <c r="AV13" i="20"/>
  <c r="G13" i="20"/>
  <c r="AS15" i="20"/>
  <c r="F15" i="20"/>
  <c r="AU16" i="20"/>
  <c r="AX16" i="20"/>
  <c r="AU12" i="20"/>
  <c r="F12" i="20"/>
  <c r="AX12" i="20"/>
  <c r="G12" i="20"/>
  <c r="AD10" i="6"/>
  <c r="F10" i="6"/>
  <c r="AG10" i="6"/>
  <c r="G10" i="6"/>
  <c r="AM15" i="13"/>
  <c r="G15" i="13"/>
  <c r="AO15" i="17"/>
  <c r="AR15" i="17"/>
  <c r="AP14" i="17"/>
  <c r="AM14" i="17"/>
  <c r="F14" i="17"/>
  <c r="AX15" i="20"/>
  <c r="G15" i="20"/>
  <c r="AJ12" i="13"/>
  <c r="AM12" i="13"/>
  <c r="G12" i="13"/>
  <c r="AO12" i="13"/>
  <c r="AG14" i="10"/>
  <c r="F14" i="10"/>
  <c r="AJ14" i="10"/>
  <c r="G14" i="10"/>
  <c r="AP16" i="17"/>
  <c r="G16" i="17"/>
  <c r="AR16" i="17"/>
  <c r="AO16" i="17"/>
  <c r="F16" i="17"/>
  <c r="F18" i="20"/>
  <c r="AJ9" i="13"/>
  <c r="F9" i="13"/>
  <c r="AM9" i="13"/>
  <c r="G9" i="13"/>
  <c r="AP9" i="17"/>
  <c r="G9" i="17"/>
  <c r="AM9" i="17"/>
  <c r="F9" i="17"/>
  <c r="AL9" i="10"/>
  <c r="AL12" i="13"/>
  <c r="AU9" i="20"/>
  <c r="F9" i="20"/>
  <c r="AV9" i="20"/>
  <c r="G9" i="20"/>
  <c r="AX9" i="20"/>
  <c r="AX11" i="20"/>
  <c r="AU11" i="20"/>
  <c r="AV16" i="20"/>
  <c r="G16" i="20"/>
  <c r="AS16" i="20"/>
  <c r="F16" i="20"/>
  <c r="AM13" i="17"/>
  <c r="F13" i="17"/>
  <c r="AR14" i="17"/>
  <c r="G13" i="17"/>
  <c r="F12" i="17"/>
  <c r="F15" i="17"/>
  <c r="F11" i="10"/>
  <c r="G11" i="17"/>
  <c r="B11" i="13"/>
  <c r="G11" i="20"/>
  <c r="B11" i="20"/>
  <c r="G18" i="20"/>
  <c r="G15" i="17"/>
  <c r="G9" i="6"/>
  <c r="F11" i="17"/>
  <c r="B12" i="13"/>
  <c r="G9" i="10"/>
  <c r="B14" i="10"/>
  <c r="F11" i="20"/>
  <c r="AD11" i="5"/>
  <c r="C11" i="5"/>
  <c r="B13" i="13"/>
  <c r="B9" i="13"/>
  <c r="F12" i="13"/>
  <c r="B10" i="13"/>
  <c r="G14" i="17"/>
  <c r="B14" i="17"/>
  <c r="B10" i="6"/>
  <c r="B11" i="6"/>
  <c r="B10" i="20"/>
  <c r="H9" i="5"/>
  <c r="AD9" i="5"/>
  <c r="H10" i="5"/>
  <c r="H11" i="5"/>
  <c r="C9" i="5"/>
  <c r="G11" i="10"/>
  <c r="B11" i="10"/>
  <c r="B12" i="6"/>
  <c r="C10" i="5"/>
  <c r="J11" i="5"/>
  <c r="W18" i="5"/>
  <c r="I11" i="5"/>
  <c r="J10" i="5"/>
  <c r="W16" i="5"/>
  <c r="I10" i="5"/>
  <c r="B12" i="10"/>
  <c r="B14" i="20"/>
  <c r="B15" i="13"/>
  <c r="B9" i="17"/>
  <c r="B12" i="17"/>
  <c r="B14" i="13"/>
  <c r="B9" i="20"/>
  <c r="AY10" i="20"/>
  <c r="B13" i="17"/>
  <c r="B10" i="17"/>
  <c r="C12" i="13"/>
  <c r="B16" i="20"/>
  <c r="B13" i="20"/>
  <c r="C11" i="6"/>
  <c r="B13" i="10"/>
  <c r="J9" i="5"/>
  <c r="W14" i="5"/>
  <c r="I9" i="5"/>
  <c r="B17" i="20"/>
  <c r="B16" i="17"/>
  <c r="B9" i="6"/>
  <c r="AJ11" i="6"/>
  <c r="B13" i="6"/>
  <c r="B18" i="20"/>
  <c r="B11" i="17"/>
  <c r="B15" i="20"/>
  <c r="C12" i="6"/>
  <c r="AJ12" i="6"/>
  <c r="H13" i="13"/>
  <c r="H12" i="13"/>
  <c r="B9" i="10"/>
  <c r="C14" i="10"/>
  <c r="B10" i="10"/>
  <c r="B15" i="17"/>
  <c r="B12" i="20"/>
  <c r="J13" i="13"/>
  <c r="AD26" i="13"/>
  <c r="AY18" i="20"/>
  <c r="C18" i="20"/>
  <c r="AY17" i="20"/>
  <c r="C17" i="20"/>
  <c r="AY13" i="20"/>
  <c r="C13" i="20"/>
  <c r="C10" i="17"/>
  <c r="AS10" i="17"/>
  <c r="AP15" i="13"/>
  <c r="C15" i="13"/>
  <c r="H14" i="13"/>
  <c r="H10" i="13"/>
  <c r="H9" i="13"/>
  <c r="I13" i="13"/>
  <c r="C13" i="6"/>
  <c r="AJ13" i="6"/>
  <c r="AJ10" i="6"/>
  <c r="AM13" i="10"/>
  <c r="C13" i="10"/>
  <c r="AY16" i="20"/>
  <c r="C16" i="20"/>
  <c r="AP12" i="13"/>
  <c r="C10" i="20"/>
  <c r="AP14" i="13"/>
  <c r="C14" i="13"/>
  <c r="C14" i="20"/>
  <c r="AY14" i="20"/>
  <c r="C11" i="10"/>
  <c r="AM14" i="10"/>
  <c r="AY15" i="20"/>
  <c r="C15" i="20"/>
  <c r="AY11" i="20"/>
  <c r="H15" i="13"/>
  <c r="C9" i="13"/>
  <c r="C11" i="17"/>
  <c r="AS11" i="17"/>
  <c r="H12" i="6"/>
  <c r="H9" i="6"/>
  <c r="H10" i="6"/>
  <c r="H13" i="6"/>
  <c r="H11" i="6"/>
  <c r="C9" i="6"/>
  <c r="AJ9" i="6"/>
  <c r="C10" i="6"/>
  <c r="C13" i="13"/>
  <c r="AS14" i="17"/>
  <c r="C11" i="13"/>
  <c r="AS12" i="17"/>
  <c r="C12" i="17"/>
  <c r="AM12" i="10"/>
  <c r="C12" i="10"/>
  <c r="AM11" i="10"/>
  <c r="C15" i="17"/>
  <c r="AS15" i="17"/>
  <c r="J12" i="13"/>
  <c r="AD24" i="13"/>
  <c r="H12" i="20"/>
  <c r="C9" i="20"/>
  <c r="H11" i="20"/>
  <c r="H9" i="20"/>
  <c r="H13" i="20"/>
  <c r="H18" i="20"/>
  <c r="AY9" i="20"/>
  <c r="H17" i="20"/>
  <c r="H16" i="20"/>
  <c r="H15" i="20"/>
  <c r="H10" i="20"/>
  <c r="H14" i="20"/>
  <c r="C12" i="20"/>
  <c r="AY12" i="20"/>
  <c r="C11" i="20"/>
  <c r="C10" i="10"/>
  <c r="AM10" i="10"/>
  <c r="AP9" i="13"/>
  <c r="H11" i="13"/>
  <c r="I12" i="13"/>
  <c r="AS16" i="17"/>
  <c r="C16" i="17"/>
  <c r="AP13" i="13"/>
  <c r="C14" i="17"/>
  <c r="AP11" i="13"/>
  <c r="AS13" i="17"/>
  <c r="C13" i="17"/>
  <c r="H15" i="17"/>
  <c r="H9" i="17"/>
  <c r="C9" i="17"/>
  <c r="H11" i="17"/>
  <c r="H12" i="17"/>
  <c r="AS9" i="17"/>
  <c r="H16" i="17"/>
  <c r="H13" i="17"/>
  <c r="H10" i="17"/>
  <c r="H14" i="17"/>
  <c r="AP10" i="13"/>
  <c r="H11" i="10"/>
  <c r="H9" i="10"/>
  <c r="H12" i="10"/>
  <c r="AM9" i="10"/>
  <c r="H10" i="10"/>
  <c r="H13" i="10"/>
  <c r="C9" i="10"/>
  <c r="H14" i="10"/>
  <c r="C10" i="13"/>
  <c r="J13" i="10"/>
  <c r="AA25" i="10"/>
  <c r="I13" i="10"/>
  <c r="I9" i="10"/>
  <c r="J9" i="10"/>
  <c r="AA17" i="10"/>
  <c r="J12" i="17"/>
  <c r="AG25" i="17"/>
  <c r="I12" i="17"/>
  <c r="J10" i="10"/>
  <c r="AA19" i="10"/>
  <c r="I10" i="10"/>
  <c r="I11" i="10"/>
  <c r="J11" i="10"/>
  <c r="AA21" i="10"/>
  <c r="J13" i="17"/>
  <c r="AG27" i="17"/>
  <c r="I13" i="17"/>
  <c r="J11" i="17"/>
  <c r="AG23" i="17"/>
  <c r="I11" i="17"/>
  <c r="I10" i="20"/>
  <c r="J10" i="20"/>
  <c r="AD22" i="20"/>
  <c r="I11" i="20"/>
  <c r="J11" i="20"/>
  <c r="AD24" i="20"/>
  <c r="I10" i="6"/>
  <c r="J10" i="6"/>
  <c r="AA18" i="6"/>
  <c r="J16" i="17"/>
  <c r="AG33" i="17"/>
  <c r="I16" i="17"/>
  <c r="I15" i="20"/>
  <c r="J15" i="20"/>
  <c r="AD30" i="20"/>
  <c r="I18" i="20"/>
  <c r="J18" i="20"/>
  <c r="AD34" i="20"/>
  <c r="I9" i="6"/>
  <c r="J9" i="6"/>
  <c r="AA16" i="6"/>
  <c r="I9" i="13"/>
  <c r="J9" i="13"/>
  <c r="AD18" i="13"/>
  <c r="I12" i="10"/>
  <c r="J12" i="10"/>
  <c r="AA23" i="10"/>
  <c r="J14" i="17"/>
  <c r="AG29" i="17"/>
  <c r="I14" i="17"/>
  <c r="I9" i="17"/>
  <c r="J9" i="17"/>
  <c r="AG19" i="17"/>
  <c r="J11" i="13"/>
  <c r="AD22" i="13"/>
  <c r="I11" i="13"/>
  <c r="I16" i="20"/>
  <c r="J16" i="20"/>
  <c r="AD31" i="20"/>
  <c r="I13" i="20"/>
  <c r="J13" i="20"/>
  <c r="AD27" i="20"/>
  <c r="J12" i="20"/>
  <c r="AD25" i="20"/>
  <c r="I12" i="20"/>
  <c r="I11" i="6"/>
  <c r="J11" i="6"/>
  <c r="AA20" i="6"/>
  <c r="J12" i="6"/>
  <c r="AA22" i="6"/>
  <c r="I12" i="6"/>
  <c r="I15" i="13"/>
  <c r="J15" i="13"/>
  <c r="AD30" i="13"/>
  <c r="I10" i="13"/>
  <c r="J10" i="13"/>
  <c r="AD20" i="13"/>
  <c r="J14" i="10"/>
  <c r="AA27" i="10"/>
  <c r="I14" i="10"/>
  <c r="I10" i="17"/>
  <c r="J10" i="17"/>
  <c r="AG21" i="17"/>
  <c r="J15" i="17"/>
  <c r="AG31" i="17"/>
  <c r="I15" i="17"/>
  <c r="I14" i="20"/>
  <c r="J14" i="20"/>
  <c r="AD28" i="20"/>
  <c r="J17" i="20"/>
  <c r="AD33" i="20"/>
  <c r="I17" i="20"/>
  <c r="I9" i="20"/>
  <c r="J9" i="20"/>
  <c r="AD21" i="20"/>
  <c r="J13" i="6"/>
  <c r="AA24" i="6"/>
  <c r="I13" i="6"/>
  <c r="J14" i="13"/>
  <c r="AD28" i="13"/>
  <c r="I14" i="13"/>
  <c r="Q11" i="4"/>
  <c r="O12" i="4"/>
  <c r="Q12" i="4"/>
  <c r="W10" i="4"/>
  <c r="E10" i="4"/>
  <c r="U10" i="4"/>
  <c r="AA12" i="4"/>
  <c r="T12" i="4"/>
  <c r="E12" i="4"/>
  <c r="W11" i="4"/>
  <c r="U11" i="4"/>
  <c r="E9" i="4"/>
  <c r="AC9" i="4"/>
  <c r="N10" i="4"/>
  <c r="O9" i="4"/>
  <c r="L10" i="4"/>
  <c r="AF12" i="4"/>
  <c r="AC12" i="4"/>
  <c r="F12" i="4"/>
  <c r="AA11" i="4"/>
  <c r="AD11" i="4"/>
  <c r="AC11" i="4"/>
  <c r="AF11" i="4"/>
  <c r="AD12" i="4"/>
  <c r="AA9" i="4"/>
  <c r="F9" i="4"/>
  <c r="AD9" i="4"/>
  <c r="AF10" i="4"/>
  <c r="AC10" i="4"/>
  <c r="AA10" i="4"/>
  <c r="AD10" i="4"/>
  <c r="AF9" i="4"/>
  <c r="G12" i="4"/>
  <c r="F11" i="4"/>
  <c r="G11" i="4"/>
  <c r="G10" i="4"/>
  <c r="G9" i="4"/>
  <c r="F10" i="4"/>
  <c r="B10" i="4"/>
  <c r="B12" i="4"/>
  <c r="B9" i="4"/>
  <c r="B11" i="4"/>
  <c r="C10" i="4"/>
  <c r="C12" i="4"/>
  <c r="AG12" i="4"/>
  <c r="H9" i="4"/>
  <c r="H10" i="4"/>
  <c r="H11" i="4"/>
  <c r="C9" i="4"/>
  <c r="AG9" i="4"/>
  <c r="H12" i="4"/>
  <c r="C11" i="4"/>
  <c r="AG11" i="4"/>
  <c r="AG10" i="4"/>
  <c r="J10" i="4"/>
  <c r="I10" i="4"/>
  <c r="I9" i="4"/>
  <c r="J9" i="4"/>
  <c r="I12" i="4"/>
  <c r="J12" i="4"/>
  <c r="J11" i="4"/>
  <c r="I11" i="4"/>
</calcChain>
</file>

<file path=xl/sharedStrings.xml><?xml version="1.0" encoding="utf-8"?>
<sst xmlns="http://schemas.openxmlformats.org/spreadsheetml/2006/main" count="703" uniqueCount="68">
  <si>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</si>
  <si>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</si>
  <si>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</si>
  <si>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</si>
  <si>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</si>
  <si>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</si>
  <si>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</si>
  <si>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</si>
  <si>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</si>
  <si>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</si>
  <si>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</si>
  <si>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</si>
  <si>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</si>
  <si>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</si>
  <si>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</si>
  <si>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</si>
  <si>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</si>
  <si>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</si>
  <si>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</si>
  <si>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</si>
  <si>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</si>
  <si>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 xml:space="preserve">Jeder gegen Jeden (5) 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</si>
  <si>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</si>
  <si>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</si>
  <si>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</si>
  <si>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</si>
  <si>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</si>
  <si>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</si>
  <si>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</si>
  <si>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</si>
  <si>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</si>
  <si>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</si>
  <si>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</si>
  <si>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</si>
  <si>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</si>
  <si>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</si>
  <si>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</si>
  <si>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</si>
  <si>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</si>
  <si>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</si>
  <si>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</si>
  <si>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</si>
  <si>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</si>
  <si>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</si>
  <si>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</si>
  <si>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</si>
  <si>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</si>
  <si>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</si>
  <si>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</si>
  <si>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</si>
  <si>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</si>
  <si>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</si>
  <si>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</si>
  <si>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</si>
  <si>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</si>
  <si>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</si>
  <si>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</si>
  <si>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</si>
  <si>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</si>
  <si>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</si>
  <si>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</si>
  <si>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</si>
  <si>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</si>
  <si>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Nico Gassler</t>
  </si>
  <si>
    <t xml:space="preserve">U15_Gr4_Knaben: Jeder gegen Jeden </t>
  </si>
  <si>
    <t>Elio Michalon</t>
  </si>
  <si>
    <t>Simon Gfeller</t>
  </si>
  <si>
    <t>Joel Acklin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</si>
</sst>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AF16" sqref="AF16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17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0</v>
      </c>
      <c r="AH4" s="392" t="s">
        <v>1</v>
      </c>
      <c r="AI4" s="392" t="s">
        <v>2</v>
      </c>
      <c r="AJ4" s="392" t="s">
        <v>35</v>
      </c>
      <c r="AK4" s="392" t="s">
        <v>36</v>
      </c>
      <c r="AL4" s="392" t="s">
        <v>3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5</v>
      </c>
      <c r="V8" s="412"/>
      <c r="W8" s="412"/>
      <c r="X8" s="400" t="s">
        <v>3</v>
      </c>
      <c r="Y8" s="401"/>
      <c r="Z8" s="402"/>
      <c r="AA8" s="403" t="s">
        <v>6</v>
      </c>
      <c r="AB8" s="404"/>
      <c r="AC8" s="405"/>
      <c r="AD8" s="19" t="s">
        <v>7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8</v>
      </c>
      <c r="Q9" s="26" t="str">
        <f>IF($AL$6+$AL$7&gt;0,$AL$7,"")</f>
        <v/>
      </c>
      <c r="R9" s="24" t="str">
        <f>IF($AL$9+$AL$10&gt;0,$AL$9,"")</f>
        <v/>
      </c>
      <c r="S9" s="25" t="s">
        <v>8</v>
      </c>
      <c r="T9" s="26" t="str">
        <f>IF($AL$9+$AL$10&gt;0,$AL$10,"")</f>
        <v/>
      </c>
      <c r="U9" s="310">
        <v>0</v>
      </c>
      <c r="V9" s="311" t="s">
        <v>8</v>
      </c>
      <c r="W9" s="312">
        <f>AK7+AH7+AI7+AJ7+AK7+AK10+AH10+AI10+AJ10+AK10</f>
        <v>0</v>
      </c>
      <c r="X9" s="313">
        <f>SUM($O$9,$R$9)</f>
        <v>0</v>
      </c>
      <c r="Y9" s="311" t="s">
        <v>8</v>
      </c>
      <c r="Z9" s="314">
        <f>SUM($Q$9,$T$9)</f>
        <v>0</v>
      </c>
      <c r="AA9" s="315">
        <f>IF($O$9&gt;$Q$9,1,0)+IF($R$9&gt;$T$9,1,0)</f>
        <v>0</v>
      </c>
      <c r="AB9" s="316" t="s">
        <v>8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8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8</v>
      </c>
      <c r="T10" s="36" t="str">
        <f>IF($AL$12+$AL$13&gt;0,$AL$13,"")</f>
        <v/>
      </c>
      <c r="U10" s="318">
        <f>AG7+AH7+AI7+AJ7+AK7+AG12+AH12+AI12+AJ12+AK12</f>
        <v>0</v>
      </c>
      <c r="V10" s="319" t="s">
        <v>8</v>
      </c>
      <c r="W10" s="320">
        <f>AK6+AH6+AI6+AJ6+AK6+AK13+AH13+AI13+AJ13+AK13</f>
        <v>0</v>
      </c>
      <c r="X10" s="321">
        <f>SUM($L$10,$R$10)</f>
        <v>0</v>
      </c>
      <c r="Y10" s="322" t="s">
        <v>8</v>
      </c>
      <c r="Z10" s="323">
        <f>SUM($N$10,$T$10)</f>
        <v>0</v>
      </c>
      <c r="AA10" s="324">
        <f>IF($L$10&gt;$N$10,1,0)+IF($R$10&gt;$T$10,1,0)</f>
        <v>0</v>
      </c>
      <c r="AB10" s="325" t="s">
        <v>8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8</v>
      </c>
      <c r="N11" s="43" t="str">
        <f>IF($AL$9+$AL$10&gt;0,$AL$9,"")</f>
        <v/>
      </c>
      <c r="O11" s="47" t="str">
        <f>IF($AL$12+$AL$13&gt;0,$AL$13,"")</f>
        <v/>
      </c>
      <c r="P11" s="42" t="s">
        <v>8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8</v>
      </c>
      <c r="W11" s="329">
        <f>AG9+AH9+AI9+AJ9+AK9+AG12+AH12+AI12+AJ12+AK12</f>
        <v>0</v>
      </c>
      <c r="X11" s="330">
        <f>SUM($L$11,$O$11)</f>
        <v>0</v>
      </c>
      <c r="Y11" s="328" t="s">
        <v>8</v>
      </c>
      <c r="Z11" s="331">
        <f>SUM(N11,Q11)</f>
        <v>0</v>
      </c>
      <c r="AA11" s="332">
        <f>IF($L$11&gt;$N$11,1,0)+IF($O$11&gt;$Q$11,1,0)</f>
        <v>0</v>
      </c>
      <c r="AB11" s="333" t="s">
        <v>8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9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10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11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12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13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14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tabSelected="1" topLeftCell="A8" zoomScale="70" zoomScaleNormal="70" workbookViewId="0">
      <selection activeCell="X22" sqref="X22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64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0</v>
      </c>
      <c r="AK4" s="392" t="s">
        <v>1</v>
      </c>
      <c r="AL4" s="392" t="s">
        <v>2</v>
      </c>
      <c r="AM4" s="392" t="s">
        <v>35</v>
      </c>
      <c r="AN4" s="392" t="s">
        <v>36</v>
      </c>
      <c r="AO4" s="392" t="s">
        <v>3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$L$15</f>
        <v>Elio Michalon</v>
      </c>
      <c r="M6" s="395"/>
      <c r="N6" s="396"/>
      <c r="O6" s="394" t="str">
        <f>$L$17</f>
        <v>Simon Gfeller</v>
      </c>
      <c r="P6" s="395"/>
      <c r="Q6" s="396"/>
      <c r="R6" s="394" t="str">
        <f>$L$19</f>
        <v>Joel Acklin</v>
      </c>
      <c r="S6" s="395"/>
      <c r="T6" s="396"/>
      <c r="U6" s="394" t="str">
        <f>$L$21</f>
        <v>Nico Gassler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 t="str">
        <f>$L$15</f>
        <v>Elio Michalon</v>
      </c>
      <c r="AJ6" s="306">
        <v>4</v>
      </c>
      <c r="AK6" s="306">
        <v>5</v>
      </c>
      <c r="AL6" s="306">
        <v>5</v>
      </c>
      <c r="AM6" s="306"/>
      <c r="AN6" s="306"/>
      <c r="AO6" s="308">
        <f>IF(AJ6&gt;AJ7,1,0)+IF(AK6&gt;AK7,1,0)+IF(AL6&gt;AL7,1,0)+IF(AM6&gt;AM7,1,0)+IF(AN6&gt;AN7,1,0)</f>
        <v>0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 t="str">
        <f>$L$17</f>
        <v>Simon Gfeller</v>
      </c>
      <c r="AJ7" s="307">
        <v>11</v>
      </c>
      <c r="AK7" s="307">
        <v>11</v>
      </c>
      <c r="AL7" s="307">
        <v>11</v>
      </c>
      <c r="AM7" s="307"/>
      <c r="AN7" s="307"/>
      <c r="AO7" s="309">
        <f>IF(AJ7&gt;AJ6,1,0)+IF(AK7&gt;AK6,1,0)+IF(AL7&gt;AL6,1,0)+IF(AM7&gt;AM6,1,0)+IF(AN7&gt;AN6,1,0)</f>
        <v>3</v>
      </c>
      <c r="AP7" s="15"/>
    </row>
    <row r="8" spans="1:42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5</v>
      </c>
      <c r="Y8" s="412"/>
      <c r="Z8" s="412"/>
      <c r="AA8" s="400" t="s">
        <v>3</v>
      </c>
      <c r="AB8" s="401"/>
      <c r="AC8" s="402"/>
      <c r="AD8" s="403" t="s">
        <v>6</v>
      </c>
      <c r="AE8" s="404"/>
      <c r="AF8" s="405"/>
      <c r="AG8" s="19" t="s">
        <v>7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3.0303089999999999</v>
      </c>
      <c r="C9" s="60">
        <f>IF(B9="","",RANK(B9,$B$9:$B$12,1))</f>
        <v>3</v>
      </c>
      <c r="D9" s="61" t="str">
        <f>$L$15</f>
        <v>Elio Michalon</v>
      </c>
      <c r="E9" s="62">
        <f>SUM(X9-Z9)</f>
        <v>-26</v>
      </c>
      <c r="F9" s="62">
        <f>SUM(AA9-AC9)</f>
        <v>-3</v>
      </c>
      <c r="G9" s="63">
        <f>SUM(AD9-AF9)</f>
        <v>-1</v>
      </c>
      <c r="H9" s="64">
        <f>SMALL($B$9:$B$12,1)</f>
        <v>1.0101119999999999</v>
      </c>
      <c r="I9" s="60">
        <f>IF(H9="","",RANK(H9,$H$9:$H$12,1))</f>
        <v>1</v>
      </c>
      <c r="J9" s="75" t="str">
        <f>INDEX($D$9:$D$12,MATCH(H9,$B$9:$B$12,0),1)</f>
        <v>Nico Gassler</v>
      </c>
      <c r="K9" s="20" t="str">
        <f>$L$15</f>
        <v>Elio Michalon</v>
      </c>
      <c r="L9" s="21"/>
      <c r="M9" s="22"/>
      <c r="N9" s="23"/>
      <c r="O9" s="24">
        <f>IF($AO$6+$AO$7&gt;0,$AO$6,"")</f>
        <v>0</v>
      </c>
      <c r="P9" s="25" t="s">
        <v>8</v>
      </c>
      <c r="Q9" s="26">
        <f>IF($AO$6+$AO$7&gt;0,$AO$7,"")</f>
        <v>3</v>
      </c>
      <c r="R9" s="24">
        <f>IF($AO$12+$AO$13&gt;0,$AO$12,"")</f>
        <v>3</v>
      </c>
      <c r="S9" s="25" t="s">
        <v>8</v>
      </c>
      <c r="T9" s="27">
        <f>IF($AO$12+$AO$13&gt;0,$AO$13,"")</f>
        <v>0</v>
      </c>
      <c r="U9" s="24">
        <f>IF($AO$18+$AO$19&gt;0,$AO$18,"")</f>
        <v>0</v>
      </c>
      <c r="V9" s="25" t="s">
        <v>8</v>
      </c>
      <c r="W9" s="28">
        <f>IF($AO$18+$AO$19&gt;0,$AO$19,"")</f>
        <v>3</v>
      </c>
      <c r="X9" s="310">
        <f>SUM(AJ6:AN6)+SUM(AJ12:AN12)+SUM(AJ18:AN18)</f>
        <v>60</v>
      </c>
      <c r="Y9" s="311" t="s">
        <v>8</v>
      </c>
      <c r="Z9" s="312">
        <f>SUM(AJ7:AN7)+SUM(AJ13:AN13)+SUM(AJ19:AN19)</f>
        <v>86</v>
      </c>
      <c r="AA9" s="313">
        <f>SUM($O$9,$R$9,$U$9)</f>
        <v>3</v>
      </c>
      <c r="AB9" s="311" t="s">
        <v>8</v>
      </c>
      <c r="AC9" s="314">
        <f>SUM($Q$9,$T$9,$W$9)</f>
        <v>6</v>
      </c>
      <c r="AD9" s="315">
        <f>IF($O$9&gt;$Q$9,1,0)+IF($R$9&gt;$T$9,1,0)+IF($U$9&gt;$W$9,1,0)</f>
        <v>1</v>
      </c>
      <c r="AE9" s="316" t="s">
        <v>8</v>
      </c>
      <c r="AF9" s="312">
        <f>IF($Q$9&gt;$O$9,1,0)+IF($T$9&gt;$R$9,1,0)+IF($W$9&gt;$U$9,1,0)</f>
        <v>2</v>
      </c>
      <c r="AG9" s="72">
        <f>IF($B$9="","",RANK($B$9,$B$9:$B$12,1))</f>
        <v>3</v>
      </c>
      <c r="AH9" s="12"/>
      <c r="AI9" s="29" t="str">
        <f>$L$19</f>
        <v>Joel Acklin</v>
      </c>
      <c r="AJ9" s="306">
        <v>4</v>
      </c>
      <c r="AK9" s="306">
        <v>4</v>
      </c>
      <c r="AL9" s="306">
        <v>4</v>
      </c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2.0202100000000001</v>
      </c>
      <c r="C10" s="60">
        <f>IF(B10="","",RANK(B10,$B$9:$B$12,1))</f>
        <v>2</v>
      </c>
      <c r="D10" s="61" t="str">
        <f>$L$17</f>
        <v>Simon Gfeller</v>
      </c>
      <c r="E10" s="62">
        <f>SUM(X10-Z10)</f>
        <v>35</v>
      </c>
      <c r="F10" s="62">
        <f>SUM(AA10-AC10)</f>
        <v>3</v>
      </c>
      <c r="G10" s="63">
        <f>SUM(AD10-AF10)</f>
        <v>1</v>
      </c>
      <c r="H10" s="64">
        <f>SMALL($B$9:$B$12,2)</f>
        <v>2.0202100000000001</v>
      </c>
      <c r="I10" s="60">
        <f>IF(H10="","",RANK(H10,$H$9:$H$12,1))</f>
        <v>2</v>
      </c>
      <c r="J10" s="75" t="str">
        <f>INDEX($D$9:$D$12,MATCH(H10,$B$9:$B$12,0),1)</f>
        <v>Simon Gfeller</v>
      </c>
      <c r="K10" s="20" t="str">
        <f>$L$17</f>
        <v>Simon Gfeller</v>
      </c>
      <c r="L10" s="30">
        <f>IF($AO$6+$AO$7&gt;0,$AO$7,"")</f>
        <v>3</v>
      </c>
      <c r="M10" s="31" t="s">
        <v>8</v>
      </c>
      <c r="N10" s="32">
        <f>IF($AO$6+$AO$7&gt;0,$AO$6,"")</f>
        <v>0</v>
      </c>
      <c r="O10" s="33"/>
      <c r="P10" s="33"/>
      <c r="Q10" s="33"/>
      <c r="R10" s="34">
        <f>IF($AO$21+$AO$22&gt;0,$AO$21,"")</f>
        <v>3</v>
      </c>
      <c r="S10" s="31" t="s">
        <v>8</v>
      </c>
      <c r="T10" s="32">
        <f>IF($AO$21+$AO$22&gt;0,$AO$22,"")</f>
        <v>0</v>
      </c>
      <c r="U10" s="34">
        <f>IF($AO$15+$AO$16&gt;0,$AO$15,"")</f>
        <v>0</v>
      </c>
      <c r="V10" s="31" t="s">
        <v>8</v>
      </c>
      <c r="W10" s="35">
        <f>IF($AO$15+$AO$16&gt;0,$AO$16,"")</f>
        <v>3</v>
      </c>
      <c r="X10" s="335">
        <f>SUM(AJ7:AN7)+SUM(AJ15:AN15)+SUM(AJ21:AN21)</f>
        <v>91</v>
      </c>
      <c r="Y10" s="322" t="s">
        <v>8</v>
      </c>
      <c r="Z10" s="336">
        <f>SUM(AJ6:AN6)+SUM(AJ16:AN16)+SUM(AJ22:AN22)</f>
        <v>56</v>
      </c>
      <c r="AA10" s="321">
        <f>SUM($L$10,$R$10,$U$10)</f>
        <v>6</v>
      </c>
      <c r="AB10" s="322" t="s">
        <v>8</v>
      </c>
      <c r="AC10" s="323">
        <f>SUM($N$10,$T$10,$W$10)</f>
        <v>3</v>
      </c>
      <c r="AD10" s="324">
        <f>IF($L$10&gt;$N$10,1,0)+IF($R$10&gt;$T$10,1,0)+IF($U$10&gt;$W$10,1,0)</f>
        <v>2</v>
      </c>
      <c r="AE10" s="325" t="s">
        <v>8</v>
      </c>
      <c r="AF10" s="320">
        <f>IF($N$10&gt;$L$10,1,0)+IF($T$10&gt;$R$10,1,0)+IF($W$10&gt;$U$10,1,0)</f>
        <v>1</v>
      </c>
      <c r="AG10" s="73">
        <f>IF($B$10="","",RANK($B$10,$B$9:$B$12,1))</f>
        <v>2</v>
      </c>
      <c r="AH10" s="7"/>
      <c r="AI10" s="16" t="str">
        <f>$L$21</f>
        <v>Nico Gassler</v>
      </c>
      <c r="AJ10" s="307">
        <v>11</v>
      </c>
      <c r="AK10" s="307">
        <v>11</v>
      </c>
      <c r="AL10" s="307">
        <v>11</v>
      </c>
      <c r="AM10" s="307"/>
      <c r="AN10" s="307"/>
      <c r="AO10" s="309">
        <f>IF(AJ10&gt;AJ9,1,0)+IF(AK10&gt;AK9,1,0)+IF(AL10&gt;AL9,1,0)+IF(AM10&gt;AM9,1,0)+IF(AN10&gt;AN9,1,0)</f>
        <v>3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4.0404109999999998</v>
      </c>
      <c r="C11" s="60">
        <f>IF(B11="","",RANK(B11,$B$9:$B$12,1))</f>
        <v>4</v>
      </c>
      <c r="D11" s="61" t="str">
        <f>$L$19</f>
        <v>Joel Acklin</v>
      </c>
      <c r="E11" s="62">
        <f>SUM(X11-Z11)</f>
        <v>-58</v>
      </c>
      <c r="F11" s="62">
        <f>SUM(AA11-AC11)</f>
        <v>-9</v>
      </c>
      <c r="G11" s="63">
        <f>SUM(AD11-AF11)</f>
        <v>-3</v>
      </c>
      <c r="H11" s="64">
        <f>SMALL($B$9:$B$12,3)</f>
        <v>3.0303089999999999</v>
      </c>
      <c r="I11" s="60">
        <f>IF(H11="","",RANK(H11,$H$9:$H$12,1))</f>
        <v>3</v>
      </c>
      <c r="J11" s="75" t="str">
        <f>INDEX($D$9:$D$12,MATCH(H11,$B$9:$B$12,0),1)</f>
        <v>Elio Michalon</v>
      </c>
      <c r="K11" s="20" t="str">
        <f>$L$19</f>
        <v>Joel Acklin</v>
      </c>
      <c r="L11" s="30">
        <f>IF($AO$12+$AO$13&gt;0,$AO$13,"")</f>
        <v>0</v>
      </c>
      <c r="M11" s="31" t="s">
        <v>8</v>
      </c>
      <c r="N11" s="36">
        <f>IF($AO$12+$AO$13&gt;0,$AO$12,"")</f>
        <v>3</v>
      </c>
      <c r="O11" s="34">
        <f>IF($AO$21+$AO$22&gt;0,$AO$22,"")</f>
        <v>0</v>
      </c>
      <c r="P11" s="31" t="s">
        <v>8</v>
      </c>
      <c r="Q11" s="36">
        <f>IF($AO$21+$AO$22&gt;0,$AO$21,"")</f>
        <v>3</v>
      </c>
      <c r="R11" s="37"/>
      <c r="S11" s="38"/>
      <c r="T11" s="39"/>
      <c r="U11" s="34">
        <f>IF($AO$9+$AO$10&gt;0,$AO$9,"")</f>
        <v>0</v>
      </c>
      <c r="V11" s="31" t="s">
        <v>8</v>
      </c>
      <c r="W11" s="35">
        <f>IF($AO$9+$AO$10&gt;0,$AO$10,"")</f>
        <v>3</v>
      </c>
      <c r="X11" s="318">
        <f>SUM(AJ9:AN9)+SUM(AJ13:AN13)+SUM(AJ22:AN22)</f>
        <v>41</v>
      </c>
      <c r="Y11" s="319" t="s">
        <v>8</v>
      </c>
      <c r="Z11" s="320">
        <f>SUM(AJ10:AN10)+SUM(AJ12:AN12)+SUM(AJ21:AN21)</f>
        <v>99</v>
      </c>
      <c r="AA11" s="321">
        <f>SUM($L$11,$O$11,$U$11)</f>
        <v>0</v>
      </c>
      <c r="AB11" s="322" t="s">
        <v>8</v>
      </c>
      <c r="AC11" s="323">
        <f>SUM($N$11,$Q$11,$W$11)</f>
        <v>9</v>
      </c>
      <c r="AD11" s="324">
        <f>IF($L$11&gt;$N$11,1,0)+IF($O$11&gt;$Q$11,1,0)+IF($U$11&gt;$W$11,1,0)</f>
        <v>0</v>
      </c>
      <c r="AE11" s="325" t="s">
        <v>8</v>
      </c>
      <c r="AF11" s="320">
        <f>IF($N$11&gt;$L$11,1,0)+IF($Q$11&gt;$O$11,1,0)+IF($W$11&gt;$U$11,1,0)</f>
        <v>3</v>
      </c>
      <c r="AG11" s="73">
        <f>IF($B$11="","",RANK($B$11,$B$9:$B$12,1))</f>
        <v>4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1</v>
      </c>
      <c r="D12" s="61" t="str">
        <f>$L$21</f>
        <v>Nico Gassler</v>
      </c>
      <c r="E12" s="67">
        <f>SUM(X12-Z12)</f>
        <v>49</v>
      </c>
      <c r="F12" s="67">
        <f>SUM(AA12-AC12)</f>
        <v>9</v>
      </c>
      <c r="G12" s="68">
        <f>SUM(AD12-AF12)</f>
        <v>3</v>
      </c>
      <c r="H12" s="69">
        <f>SMALL($B$9:$B$12,4)</f>
        <v>4.0404109999999998</v>
      </c>
      <c r="I12" s="66">
        <f>IF(H12="","",RANK(H12,$H$9:$H$12,1))</f>
        <v>4</v>
      </c>
      <c r="J12" s="76" t="str">
        <f>INDEX($D$9:$D$12,MATCH(H12,$B$9:$B$12,0),1)</f>
        <v>Joel Acklin</v>
      </c>
      <c r="K12" s="20" t="str">
        <f>$L$21</f>
        <v>Nico Gassler</v>
      </c>
      <c r="L12" s="41">
        <f>IF($AO$18+$AO$19&gt;0,$AO$19,"")</f>
        <v>3</v>
      </c>
      <c r="M12" s="42" t="s">
        <v>8</v>
      </c>
      <c r="N12" s="43">
        <f>IF($AO$18+$AO$19&gt;0,$AO$18,"")</f>
        <v>0</v>
      </c>
      <c r="O12" s="44">
        <f>IF($AO$15+$AO$16&gt;0,$AO$16,"")</f>
        <v>3</v>
      </c>
      <c r="P12" s="45" t="s">
        <v>8</v>
      </c>
      <c r="Q12" s="46">
        <f>IF($AO$15+$AO$16&gt;0,$AO$15,"")</f>
        <v>0</v>
      </c>
      <c r="R12" s="47">
        <f>IF($AO$9+$AO$10&gt;0,$AO$10,"")</f>
        <v>3</v>
      </c>
      <c r="S12" s="42" t="s">
        <v>8</v>
      </c>
      <c r="T12" s="43">
        <f>IF($AO$9+$AO$10&gt;0,$AO$9,"")</f>
        <v>0</v>
      </c>
      <c r="U12" s="48"/>
      <c r="V12" s="48"/>
      <c r="W12" s="49"/>
      <c r="X12" s="327">
        <f>SUM(AJ10:AN10)+SUM(AJ16:AN16)+SUM(AJ19:AN19)</f>
        <v>99</v>
      </c>
      <c r="Y12" s="328" t="s">
        <v>8</v>
      </c>
      <c r="Z12" s="329">
        <f>SUM(AJ9:AN9)+SUM(AJ15:AN15)+SUM(AJ18:AN18)</f>
        <v>50</v>
      </c>
      <c r="AA12" s="330">
        <f>SUM($L$12,$O$12,$R$12)</f>
        <v>9</v>
      </c>
      <c r="AB12" s="337" t="s">
        <v>8</v>
      </c>
      <c r="AC12" s="331">
        <f>SUM($N$12,$Q$12,$T$12)</f>
        <v>0</v>
      </c>
      <c r="AD12" s="332">
        <f>IF($L$12&gt;$N$12,1,0)+IF($O$12&gt;$Q$12,1,0)+IF($R$12&gt;$T$12,1,0)</f>
        <v>3</v>
      </c>
      <c r="AE12" s="333" t="s">
        <v>8</v>
      </c>
      <c r="AF12" s="329">
        <f>IF($N$12&gt;$L$12,1,0)+IF($Q$12&gt;$O$12,1,0)+IF($T$12&gt;$R$12,1,0)</f>
        <v>0</v>
      </c>
      <c r="AG12" s="74">
        <f>IF($B$12="","",RANK($B$12,$B$9:$B$12,1))</f>
        <v>1</v>
      </c>
      <c r="AH12" s="8"/>
      <c r="AI12" s="29" t="str">
        <f>$L$15</f>
        <v>Elio Michalon</v>
      </c>
      <c r="AJ12" s="306">
        <v>11</v>
      </c>
      <c r="AK12" s="306">
        <v>11</v>
      </c>
      <c r="AL12" s="306">
        <v>11</v>
      </c>
      <c r="AM12" s="306"/>
      <c r="AN12" s="306"/>
      <c r="AO12" s="308">
        <f>IF(AJ12&gt;AJ13,1,0)+IF(AK12&gt;AK13,1,0)+IF(AL12&gt;AL13,1,0)+IF(AM12&gt;AM13,1,0)+IF(AN12&gt;AN13,1,0)</f>
        <v>3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 t="str">
        <f>$L$19</f>
        <v>Joel Acklin</v>
      </c>
      <c r="AJ13" s="307">
        <v>6</v>
      </c>
      <c r="AK13" s="307">
        <v>9</v>
      </c>
      <c r="AL13" s="307">
        <v>5</v>
      </c>
      <c r="AM13" s="307"/>
      <c r="AN13" s="307"/>
      <c r="AO13" s="309">
        <f>IF(AJ13&gt;AJ12,1,0)+IF(AK13&gt;AK12,1,0)+IF(AL13&gt;AL12,1,0)+IF(AM13&gt;AM12,1,0)+IF(AN13&gt;AN12,1,0)</f>
        <v>0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9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10</v>
      </c>
      <c r="L15" s="408" t="s">
        <v>65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 t="s">
        <v>63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 t="str">
        <f>$L$17</f>
        <v>Simon Gfeller</v>
      </c>
      <c r="AJ15" s="306">
        <v>9</v>
      </c>
      <c r="AK15" s="306">
        <v>9</v>
      </c>
      <c r="AL15" s="306">
        <v>7</v>
      </c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11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 t="str">
        <f>$L$21</f>
        <v>Nico Gassler</v>
      </c>
      <c r="AJ16" s="307">
        <v>11</v>
      </c>
      <c r="AK16" s="307">
        <v>11</v>
      </c>
      <c r="AL16" s="307">
        <v>11</v>
      </c>
      <c r="AM16" s="307"/>
      <c r="AN16" s="307"/>
      <c r="AO16" s="309">
        <f>IF(AJ16&gt;AJ15,1,0)+IF(AK16&gt;AK15,1,0)+IF(AL16&gt;AL15,1,0)+IF(AM16&gt;AM15,1,0)+IF(AN16&gt;AN15,1,0)</f>
        <v>3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12</v>
      </c>
      <c r="L17" s="413" t="s">
        <v>66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 t="s">
        <v>66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13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 t="str">
        <f>$L$15</f>
        <v>Elio Michalon</v>
      </c>
      <c r="AJ18" s="306">
        <v>3</v>
      </c>
      <c r="AK18" s="306">
        <v>5</v>
      </c>
      <c r="AL18" s="306">
        <v>5</v>
      </c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14</v>
      </c>
      <c r="L19" s="413" t="s">
        <v>67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 t="s">
        <v>65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 t="str">
        <f>$L$21</f>
        <v>Nico Gassler</v>
      </c>
      <c r="AJ19" s="307">
        <v>11</v>
      </c>
      <c r="AK19" s="307">
        <v>11</v>
      </c>
      <c r="AL19" s="307">
        <v>11</v>
      </c>
      <c r="AM19" s="307"/>
      <c r="AN19" s="307"/>
      <c r="AO19" s="309">
        <f>IF(AJ19&gt;AJ18,1,0)+IF(AK19&gt;AK18,1,0)+IF(AL19&gt;AL18,1,0)+IF(AM19&gt;AM18,1,0)+IF(AN19&gt;AN18,1,0)</f>
        <v>3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15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16</v>
      </c>
      <c r="L21" s="408" t="s">
        <v>63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 t="s">
        <v>67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 t="str">
        <f>$L$17</f>
        <v>Simon Gfeller</v>
      </c>
      <c r="AJ21" s="306">
        <v>11</v>
      </c>
      <c r="AK21" s="306">
        <v>11</v>
      </c>
      <c r="AL21" s="306">
        <v>11</v>
      </c>
      <c r="AM21" s="306"/>
      <c r="AN21" s="306"/>
      <c r="AO21" s="308">
        <f>IF(AJ21&gt;AJ22,1,0)+IF(AK21&gt;AK22,1,0)+IF(AL21&gt;AL22,1,0)+IF(AM21&gt;AM22,1,0)+IF(AN21&gt;AN22,1,0)</f>
        <v>3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 t="str">
        <f>$L$19</f>
        <v>Joel Acklin</v>
      </c>
      <c r="AJ22" s="307">
        <v>2</v>
      </c>
      <c r="AK22" s="307">
        <v>3</v>
      </c>
      <c r="AL22" s="307">
        <v>4</v>
      </c>
      <c r="AM22" s="307"/>
      <c r="AN22" s="307"/>
      <c r="AO22" s="309">
        <f>IF(AJ22&gt;AJ21,1,0)+IF(AK22&gt;AK21,1,0)+IF(AL22&gt;AL21,1,0)+IF(AM22&gt;AM21,1,0)+IF(AN22&gt;AN21,1,0)</f>
        <v>0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zoomScale="70" zoomScaleNormal="70" workbookViewId="0">
      <selection activeCell="AL4" sqref="AL4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21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0</v>
      </c>
      <c r="AN3" s="392" t="s">
        <v>1</v>
      </c>
      <c r="AO3" s="392" t="s">
        <v>2</v>
      </c>
      <c r="AP3" s="392" t="s">
        <v>35</v>
      </c>
      <c r="AQ3" s="392" t="s">
        <v>36</v>
      </c>
      <c r="AR3" s="392" t="s">
        <v>3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>
        <f>$L$16</f>
        <v>1</v>
      </c>
      <c r="AM5" s="306"/>
      <c r="AN5" s="306"/>
      <c r="AO5" s="306"/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$L$16</f>
        <v>1</v>
      </c>
      <c r="M6" s="395"/>
      <c r="N6" s="396"/>
      <c r="O6" s="394">
        <f>$L$18</f>
        <v>2</v>
      </c>
      <c r="P6" s="395"/>
      <c r="Q6" s="396"/>
      <c r="R6" s="394">
        <f>$L$20</f>
        <v>3</v>
      </c>
      <c r="S6" s="395"/>
      <c r="T6" s="396"/>
      <c r="U6" s="394">
        <f>$L$22</f>
        <v>4</v>
      </c>
      <c r="V6" s="395"/>
      <c r="W6" s="396"/>
      <c r="X6" s="394">
        <f>$L$24</f>
        <v>5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>
        <f>$L$18</f>
        <v>2</v>
      </c>
      <c r="AM6" s="307"/>
      <c r="AN6" s="307"/>
      <c r="AO6" s="307"/>
      <c r="AP6" s="307"/>
      <c r="AQ6" s="307"/>
      <c r="AR6" s="309">
        <f>IF(AM6&gt;AM5,1,0)+IF(AN6&gt;AN5,1,0)+IF(AO6&gt;AO5,1,0)+IF(AP6&gt;AP5,1,0)+IF(AQ6&gt;AQ5,1,0)</f>
        <v>0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5</v>
      </c>
      <c r="AB8" s="412"/>
      <c r="AC8" s="412"/>
      <c r="AD8" s="400" t="s">
        <v>3</v>
      </c>
      <c r="AE8" s="401"/>
      <c r="AF8" s="402"/>
      <c r="AG8" s="403" t="s">
        <v>6</v>
      </c>
      <c r="AH8" s="404"/>
      <c r="AI8" s="405"/>
      <c r="AJ8" s="19" t="s">
        <v>7</v>
      </c>
      <c r="AK8" s="3"/>
      <c r="AL8" s="29">
        <f>$L$20</f>
        <v>3</v>
      </c>
      <c r="AM8" s="306"/>
      <c r="AN8" s="306"/>
      <c r="AO8" s="306"/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1.0101089999999999</v>
      </c>
      <c r="C9" s="60">
        <f>IF(B9="","",RANK(B9,$B$9:$B$13,1))</f>
        <v>1</v>
      </c>
      <c r="D9" s="61">
        <f>$L$16</f>
        <v>1</v>
      </c>
      <c r="E9" s="62">
        <f>SUM(AA9-AC9)</f>
        <v>0</v>
      </c>
      <c r="F9" s="62">
        <f>SUM(AD9-AF9)</f>
        <v>0</v>
      </c>
      <c r="G9" s="63">
        <f>SUM(AG9-AI9)</f>
        <v>0</v>
      </c>
      <c r="H9" s="64">
        <f>SMALL($B$9:$B$13,1)</f>
        <v>1.0101089999999999</v>
      </c>
      <c r="I9" s="60">
        <f>IF(H9="","",RANK(H9,$H$9:$H$13,1))</f>
        <v>1</v>
      </c>
      <c r="J9" s="75">
        <f>INDEX($D$9:$D$13,MATCH(H9,$B$9:$B$13,0),1)</f>
        <v>1</v>
      </c>
      <c r="K9" s="14">
        <f>$L$16</f>
        <v>1</v>
      </c>
      <c r="L9" s="89"/>
      <c r="M9" s="89"/>
      <c r="N9" s="90"/>
      <c r="O9" s="91" t="str">
        <f>IF($AR$5+$AR$6&gt;0,$AR$5,"")</f>
        <v/>
      </c>
      <c r="P9" s="92" t="s">
        <v>8</v>
      </c>
      <c r="Q9" s="93" t="str">
        <f>IF($AR$5+$AR$6&gt;0,$AR$6,"")</f>
        <v/>
      </c>
      <c r="R9" s="91" t="str">
        <f>IF($AR$26+$AR$27&gt;0,$AR$26,"")</f>
        <v/>
      </c>
      <c r="S9" s="92" t="s">
        <v>8</v>
      </c>
      <c r="T9" s="93" t="str">
        <f>IF($AR$26+$AR$27&gt;0,$AR$27,"")</f>
        <v/>
      </c>
      <c r="U9" s="91" t="str">
        <f>IF($AR$17+$AR$18&gt;0,$AR$17,"")</f>
        <v/>
      </c>
      <c r="V9" s="94" t="s">
        <v>8</v>
      </c>
      <c r="W9" s="93" t="str">
        <f>IF($AR$17+$AR$18&gt;0,$AR$18,"")</f>
        <v/>
      </c>
      <c r="X9" s="91" t="str">
        <f>IF($AR$11+$AR$12&gt;0,$AR$11,"")</f>
        <v/>
      </c>
      <c r="Y9" s="92" t="s">
        <v>8</v>
      </c>
      <c r="Z9" s="95" t="str">
        <f>IF($AR$11+$AR$12&gt;0,$AR$12,"")</f>
        <v/>
      </c>
      <c r="AA9" s="310">
        <f>SUM(AM5:AQ5)+SUM(AM11:AQ11)+SUM(AM17:AQ17)+SUM(AM26:AQ26)</f>
        <v>0</v>
      </c>
      <c r="AB9" s="311" t="s">
        <v>8</v>
      </c>
      <c r="AC9" s="312">
        <f>SUM(AM6:AQ6)+SUM(AM12:AQ12)+SUM(AM18:AQ18)+SUM(AM27:AQ27)</f>
        <v>0</v>
      </c>
      <c r="AD9" s="313">
        <f>SUM($O$9,$R$9,$U$9,$X$9)</f>
        <v>0</v>
      </c>
      <c r="AE9" s="311" t="s">
        <v>8</v>
      </c>
      <c r="AF9" s="344">
        <f>SUM($Q$9,$T$9,$W$9,$Z$9)</f>
        <v>0</v>
      </c>
      <c r="AG9" s="315">
        <f>IF($O$9&gt;$Q$9,1,0)+IF($R$9&gt;$T$9,1,0)+IF($U$9&gt;$W$9,1,0)+IF($X$9&gt;$Z$9,1,0)</f>
        <v>0</v>
      </c>
      <c r="AH9" s="316" t="s">
        <v>8</v>
      </c>
      <c r="AI9" s="312">
        <f>IF($Q$9&gt;$O$9,1,0)+IF($T$9&gt;$R$9,1,0)+IF($W$9&gt;$U$9,1,0)+IF($Z$9&gt;$X$9,1,0)</f>
        <v>0</v>
      </c>
      <c r="AJ9" s="72">
        <f>IF(B9="","",RANK(B9,$B$9:$B$13,1))</f>
        <v>1</v>
      </c>
      <c r="AK9" s="12"/>
      <c r="AL9" s="16">
        <f>$L$22</f>
        <v>4</v>
      </c>
      <c r="AM9" s="307"/>
      <c r="AN9" s="307"/>
      <c r="AO9" s="307"/>
      <c r="AP9" s="307"/>
      <c r="AQ9" s="307"/>
      <c r="AR9" s="309">
        <f>IF(AM9&gt;AM8,1,0)+IF(AN9&gt;AN8,1,0)+IF(AO9&gt;AO8,1,0)+IF(AP9&gt;AP8,1,0)+IF(AQ9&gt;AQ8,1,0)</f>
        <v>0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1.0101100000000001</v>
      </c>
      <c r="C10" s="60">
        <f>IF(B10="","",RANK(B10,$B$9:$B$13,1))</f>
        <v>2</v>
      </c>
      <c r="D10" s="61">
        <f>$L$18</f>
        <v>2</v>
      </c>
      <c r="E10" s="62">
        <f>SUM(AA10-AC10)</f>
        <v>0</v>
      </c>
      <c r="F10" s="62">
        <f>SUM(AD10-AF10)</f>
        <v>0</v>
      </c>
      <c r="G10" s="63">
        <f>SUM(AG10-AI10)</f>
        <v>0</v>
      </c>
      <c r="H10" s="64">
        <f>SMALL($B$9:$B$13,2)</f>
        <v>1.0101100000000001</v>
      </c>
      <c r="I10" s="60">
        <f>IF(H10="","",RANK(H10,$H$9:$H$13,1))</f>
        <v>2</v>
      </c>
      <c r="J10" s="75">
        <f>INDEX($D$9:$D$13,MATCH(H10,$B$9:$B$13,0),1)</f>
        <v>2</v>
      </c>
      <c r="K10" s="14">
        <f>$L$18</f>
        <v>2</v>
      </c>
      <c r="L10" s="36" t="str">
        <f>IF($AR$5+$AR$6&gt;0,$AR$6,"")</f>
        <v/>
      </c>
      <c r="M10" s="31" t="s">
        <v>8</v>
      </c>
      <c r="N10" s="32" t="str">
        <f>IF($AR$5+$AR$6&gt;0,$AR$5,"")</f>
        <v/>
      </c>
      <c r="O10" s="37"/>
      <c r="P10" s="38"/>
      <c r="Q10" s="39"/>
      <c r="R10" s="34" t="str">
        <f>IF($AR$14+$AR$15&gt;0,$AR$14,"")</f>
        <v/>
      </c>
      <c r="S10" s="31" t="s">
        <v>8</v>
      </c>
      <c r="T10" s="32" t="str">
        <f>IF($AR$14+$AR$15&gt;0,$AR$15,"")</f>
        <v/>
      </c>
      <c r="U10" s="34" t="str">
        <f>IF($AR$29+$AR$30&gt;0,$AR$29,"")</f>
        <v/>
      </c>
      <c r="V10" s="86" t="s">
        <v>8</v>
      </c>
      <c r="W10" s="32" t="str">
        <f>IF($AR$29+$AR$30&gt;0,$AR$30,"")</f>
        <v/>
      </c>
      <c r="X10" s="34" t="str">
        <f>IF($AR$20+$AR$21&gt;0,$AR$20,"")</f>
        <v/>
      </c>
      <c r="Y10" s="31" t="s">
        <v>8</v>
      </c>
      <c r="Z10" s="36" t="str">
        <f>IF($AR$20+$AR$21&gt;0,$AR$21,"")</f>
        <v/>
      </c>
      <c r="AA10" s="318">
        <f>SUM(AM6:AQ6)+SUM(AM14:AQ14)+SUM(AM20:AQ20)+SUM(AM29:AQ29)</f>
        <v>0</v>
      </c>
      <c r="AB10" s="319" t="s">
        <v>8</v>
      </c>
      <c r="AC10" s="320">
        <f>SUM(AM5:AQ5)+SUM(AM15:AQ15)+SUM(AM21:AQ21)+SUM(AM30:AQ30)</f>
        <v>0</v>
      </c>
      <c r="AD10" s="321">
        <f>SUM($L$10,$R$10,$U$10,$X$10)</f>
        <v>0</v>
      </c>
      <c r="AE10" s="319" t="s">
        <v>8</v>
      </c>
      <c r="AF10" s="345">
        <f>SUM($N$10,$T$10,$W$10,$Z$10)</f>
        <v>0</v>
      </c>
      <c r="AG10" s="324">
        <f>IF($L$10&gt;$N$10,1,0)+IF($R$10&gt;$T$10,1,0)+IF($U$10&gt;$W$10,1,0)+IF($X$10&gt;$Z$10,1,0)</f>
        <v>0</v>
      </c>
      <c r="AH10" s="325" t="s">
        <v>8</v>
      </c>
      <c r="AI10" s="320">
        <f>IF($N$10&gt;$L$10,1,0)+IF($T$10&gt;$R$10,1,0)+IF($W$10&gt;$U$10,1,0)+IF($Z$10&gt;$X$10,1,0)</f>
        <v>0</v>
      </c>
      <c r="AJ10" s="73">
        <f>IF(B10="","",RANK(B10,$B$9:$B$13,1))</f>
        <v>2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1.010111</v>
      </c>
      <c r="C11" s="60">
        <f>IF(B11="","",RANK(B11,$B$9:$B$13,1))</f>
        <v>3</v>
      </c>
      <c r="D11" s="61">
        <f>$L$20</f>
        <v>3</v>
      </c>
      <c r="E11" s="62">
        <f>SUM(AA11-AC11)</f>
        <v>0</v>
      </c>
      <c r="F11" s="62">
        <f>SUM(AD11-AF11)</f>
        <v>0</v>
      </c>
      <c r="G11" s="63">
        <f>SUM(AG11-AI11)</f>
        <v>0</v>
      </c>
      <c r="H11" s="64">
        <f>SMALL($B$9:$B$13,3)</f>
        <v>1.010111</v>
      </c>
      <c r="I11" s="60">
        <f>IF(H11="","",RANK(H11,$H$9:$H$13,1))</f>
        <v>3</v>
      </c>
      <c r="J11" s="75">
        <f>INDEX($D$9:$D$13,MATCH(H11,$B$9:$B$13,0),1)</f>
        <v>3</v>
      </c>
      <c r="K11" s="14">
        <f>$L$20</f>
        <v>3</v>
      </c>
      <c r="L11" s="36" t="str">
        <f>IF($AR$26+$AR$27&gt;0,$AR$27,"")</f>
        <v/>
      </c>
      <c r="M11" s="31" t="s">
        <v>8</v>
      </c>
      <c r="N11" s="32" t="str">
        <f>IF($AR$26+$AR$27&gt;0,$AR$26,"")</f>
        <v/>
      </c>
      <c r="O11" s="34" t="str">
        <f>IF($AR$14+$AR$15&gt;0,$AR$15,"")</f>
        <v/>
      </c>
      <c r="P11" s="31" t="s">
        <v>8</v>
      </c>
      <c r="Q11" s="32" t="str">
        <f>IF($AR$14+$AR$15&gt;0,$AR$14,"")</f>
        <v/>
      </c>
      <c r="R11" s="37"/>
      <c r="S11" s="38"/>
      <c r="T11" s="39"/>
      <c r="U11" s="34" t="str">
        <f>IF($AR$8+$AR$9&gt;0,$AR$8,"")</f>
        <v/>
      </c>
      <c r="V11" s="31" t="s">
        <v>8</v>
      </c>
      <c r="W11" s="32" t="str">
        <f>IF($AR$8+$AR$9&gt;0,$AR$9,"")</f>
        <v/>
      </c>
      <c r="X11" s="34" t="str">
        <f>IF($AR$32+$AR$33&gt;0,$AR$32,"")</f>
        <v/>
      </c>
      <c r="Y11" s="31" t="s">
        <v>8</v>
      </c>
      <c r="Z11" s="36" t="str">
        <f>IF($AR$32+$AR$33&gt;0,$AR$33,"")</f>
        <v/>
      </c>
      <c r="AA11" s="318">
        <f>SUM(AM8:AQ8)+SUM(AM15:AQ15)+SUM(AM27:AQ27)+SUM(AM32:AQ32)</f>
        <v>0</v>
      </c>
      <c r="AB11" s="319" t="s">
        <v>8</v>
      </c>
      <c r="AC11" s="320">
        <f>SUM(AM9:AQ9)+SUM(AM14:AQ14)+SUM(AM26:AQ26)+SUM(AM33:AQ33)</f>
        <v>0</v>
      </c>
      <c r="AD11" s="321">
        <f>SUM($L$11,$O$11,$U$11,$X$11)</f>
        <v>0</v>
      </c>
      <c r="AE11" s="319" t="s">
        <v>8</v>
      </c>
      <c r="AF11" s="345">
        <f>SUM($N$11,$Q$11,$W$11,$Z$11)</f>
        <v>0</v>
      </c>
      <c r="AG11" s="324">
        <f>IF($L$11&gt;$N$11,1,0)+IF($O$11&gt;$Q$11,1,0)+IF($U$11&gt;$W$11,1,0)+IF($X$11&gt;$Z$11,1,0)</f>
        <v>0</v>
      </c>
      <c r="AH11" s="325" t="s">
        <v>8</v>
      </c>
      <c r="AI11" s="320">
        <f>IF($N$11&gt;$L$11,1,0)+IF($Q$11&gt;$O$11,1,0)+IF($W$11&gt;$U$11,1,0)+IF($Z$11&gt;$X$11,1,0)</f>
        <v>0</v>
      </c>
      <c r="AJ11" s="73">
        <f>IF(B11="","",RANK(B11,$B$9:$B$13,1))</f>
        <v>3</v>
      </c>
      <c r="AK11" s="12"/>
      <c r="AL11" s="13">
        <f>$L$16</f>
        <v>1</v>
      </c>
      <c r="AM11" s="306"/>
      <c r="AN11" s="306"/>
      <c r="AO11" s="306"/>
      <c r="AP11" s="306"/>
      <c r="AQ11" s="306"/>
      <c r="AR11" s="308">
        <f>IF(AM11&gt;AM12,1,0)+IF(AN11&gt;AN12,1,0)+IF(AO11&gt;AO12,1,0)+IF(AP11&gt;AP12,1,0)+IF(AQ11&gt;AQ12,1,0)</f>
        <v>0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4</v>
      </c>
      <c r="D12" s="61">
        <f>$L$22</f>
        <v>4</v>
      </c>
      <c r="E12" s="62">
        <f>SUM(AA12-AC12)</f>
        <v>0</v>
      </c>
      <c r="F12" s="62">
        <f>SUM(AD12-AF12)</f>
        <v>0</v>
      </c>
      <c r="G12" s="63">
        <f>SUM(AG12-AI12)</f>
        <v>0</v>
      </c>
      <c r="H12" s="64">
        <f>SMALL($B$9:$B$13,4)</f>
        <v>1.0101119999999999</v>
      </c>
      <c r="I12" s="60">
        <f>IF(H12="","",RANK(H12,$H$9:$H$13,1))</f>
        <v>4</v>
      </c>
      <c r="J12" s="75">
        <f>INDEX($D$9:$D$13,MATCH(H12,$B$9:$B$13,0),1)</f>
        <v>4</v>
      </c>
      <c r="K12" s="14">
        <f>$L$22</f>
        <v>4</v>
      </c>
      <c r="L12" s="36" t="str">
        <f>IF($AR$17+$AR$18&gt;0,$AR$18,"")</f>
        <v/>
      </c>
      <c r="M12" s="31" t="s">
        <v>8</v>
      </c>
      <c r="N12" s="32" t="str">
        <f>IF($AR$17+$AR$18&gt;0,$AR$17,"")</f>
        <v/>
      </c>
      <c r="O12" s="34" t="str">
        <f>IF($AR$29+$AR$30&gt;0,$AR$30,"")</f>
        <v/>
      </c>
      <c r="P12" s="31" t="s">
        <v>8</v>
      </c>
      <c r="Q12" s="32" t="str">
        <f>IF($AR$29+$AR$30&gt;0,$AR$29,"")</f>
        <v/>
      </c>
      <c r="R12" s="34" t="str">
        <f>IF($AR$8+$AR$9&gt;0,$AR$9,"")</f>
        <v/>
      </c>
      <c r="S12" s="31" t="s">
        <v>8</v>
      </c>
      <c r="T12" s="32" t="str">
        <f>IF($AR$8+$AR$9&gt;0,$AR$8,"")</f>
        <v/>
      </c>
      <c r="U12" s="37"/>
      <c r="V12" s="38"/>
      <c r="W12" s="39"/>
      <c r="X12" s="34" t="str">
        <f>IF($AR$23+$AR$24&gt;0,$AR$23,"")</f>
        <v/>
      </c>
      <c r="Y12" s="31" t="s">
        <v>8</v>
      </c>
      <c r="Z12" s="36" t="str">
        <f>IF($AR$23+$AR$24&gt;0,$AR$24,"")</f>
        <v/>
      </c>
      <c r="AA12" s="318">
        <f>SUM(AM9:AQ9)+SUM(AM18:AQ18)+SUM(AM23:AQ23)+SUM(AM30:AQ30)</f>
        <v>0</v>
      </c>
      <c r="AB12" s="319" t="s">
        <v>8</v>
      </c>
      <c r="AC12" s="320">
        <f>SUM(AM8:AQ8)+SUM(AM17:AQ17)+SUM(AM24:AQ24)+SUM(AM29:AQ29)</f>
        <v>0</v>
      </c>
      <c r="AD12" s="321">
        <f>SUM($L$12,$O$12,$R$12,$X$12)</f>
        <v>0</v>
      </c>
      <c r="AE12" s="319" t="s">
        <v>8</v>
      </c>
      <c r="AF12" s="345">
        <f>SUM($N$12,$Q$12,$T$12,$Z$12)</f>
        <v>0</v>
      </c>
      <c r="AG12" s="324">
        <f>IF($L$12&gt;$N$12,1,0)+IF($O$12&gt;$Q$12,1,0)+IF($R$12&gt;$T$12,1,0)+IF($X$12&gt;$Z$12,1,0)</f>
        <v>0</v>
      </c>
      <c r="AH12" s="325" t="s">
        <v>8</v>
      </c>
      <c r="AI12" s="320">
        <f>IF($N$12&gt;$L$12,1,0)+IF($Q$12&gt;$O$12,1,0)+IF($T$12&gt;$R$12,1,0)+IF($Z$12&gt;$X$12,1,0)</f>
        <v>0</v>
      </c>
      <c r="AJ12" s="73">
        <f>IF(B12="","",RANK(B12,$B$9:$B$13,1))</f>
        <v>4</v>
      </c>
      <c r="AK12" s="12"/>
      <c r="AL12" s="16">
        <f>$L$24</f>
        <v>5</v>
      </c>
      <c r="AM12" s="307"/>
      <c r="AN12" s="307"/>
      <c r="AO12" s="307"/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1.010113</v>
      </c>
      <c r="C13" s="66">
        <f>IF(B13="","",RANK(B13,$B$9:$B$13,1))</f>
        <v>5</v>
      </c>
      <c r="D13" s="61">
        <f>$L$24</f>
        <v>5</v>
      </c>
      <c r="E13" s="67">
        <f>SUM(AA13-AC13)</f>
        <v>0</v>
      </c>
      <c r="F13" s="67">
        <f>SUM(AD13-AF13)</f>
        <v>0</v>
      </c>
      <c r="G13" s="68">
        <f>SUM(AG13-AI13)</f>
        <v>0</v>
      </c>
      <c r="H13" s="69">
        <f>SMALL($B$9:$B$13,5)</f>
        <v>1.010113</v>
      </c>
      <c r="I13" s="66">
        <f>IF(H13="","",RANK(H13,$H$9:$H$13,1))</f>
        <v>5</v>
      </c>
      <c r="J13" s="76">
        <f>INDEX($D$9:$D$13,MATCH(H13,$B$9:$B$13,0),1)</f>
        <v>5</v>
      </c>
      <c r="K13" s="14">
        <f>$L$24</f>
        <v>5</v>
      </c>
      <c r="L13" s="88" t="str">
        <f>IF($AR$11+$AR$12&gt;0,$AR$12,"")</f>
        <v/>
      </c>
      <c r="M13" s="42" t="s">
        <v>8</v>
      </c>
      <c r="N13" s="43" t="str">
        <f>IF($AR$11+$AR$12&gt;0,$AR$11,"")</f>
        <v/>
      </c>
      <c r="O13" s="47" t="str">
        <f>IF($AR$20+$AR$21&gt;0,$AR$21,"")</f>
        <v/>
      </c>
      <c r="P13" s="42" t="s">
        <v>8</v>
      </c>
      <c r="Q13" s="43" t="str">
        <f>IF($AR$20+$AR$21&gt;0,$AR$20,"")</f>
        <v/>
      </c>
      <c r="R13" s="47" t="str">
        <f>IF($AR$32+$AR$33&gt;0,$AR$33,"")</f>
        <v/>
      </c>
      <c r="S13" s="42" t="s">
        <v>8</v>
      </c>
      <c r="T13" s="43" t="str">
        <f>IF($AR$32+$AR$33&gt;0,$AR$32,"")</f>
        <v/>
      </c>
      <c r="U13" s="47" t="str">
        <f>IF($AR$23+$AR$24&gt;0,$AR$24,"")</f>
        <v/>
      </c>
      <c r="V13" s="87" t="s">
        <v>8</v>
      </c>
      <c r="W13" s="43" t="str">
        <f>IF($AR$23+$AR$24&gt;0,$AR$23,"")</f>
        <v/>
      </c>
      <c r="X13" s="77"/>
      <c r="Y13" s="78"/>
      <c r="Z13" s="78"/>
      <c r="AA13" s="327">
        <f>SUM(AM12:AQ12)+SUM(AM21:AQ21)+SUM(AM24:AQ24)+SUM(AM33:AQ33)</f>
        <v>0</v>
      </c>
      <c r="AB13" s="328" t="s">
        <v>8</v>
      </c>
      <c r="AC13" s="329">
        <f>SUM(AM11:AQ11)+SUM(AM20:AQ20)+SUM(AM23:AQ23)+SUM(AM32:AQ32)</f>
        <v>0</v>
      </c>
      <c r="AD13" s="330">
        <f>SUM($L$13,$O$13,$R$13,$U$13)</f>
        <v>0</v>
      </c>
      <c r="AE13" s="328" t="s">
        <v>8</v>
      </c>
      <c r="AF13" s="346">
        <f>SUM($N$13,$Q$13,$T$13,$W$13)</f>
        <v>0</v>
      </c>
      <c r="AG13" s="332">
        <f>IF($L$13&gt;$N$13,1,0)+IF($O$13&gt;$Q$13,1,0)+IF($R$13&gt;$T$13,1,0)+IF($U$13&gt;$W$13,1,0)</f>
        <v>0</v>
      </c>
      <c r="AH13" s="333" t="s">
        <v>8</v>
      </c>
      <c r="AI13" s="329">
        <f>IF($N$13&gt;$L$13,1,0)+IF($Q$13&gt;$O$13,1,0)+IF($T$13&gt;$R$13,1,0)+IF($W$13&gt;$U$13,1,0)</f>
        <v>0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>
        <f>$L$18</f>
        <v>2</v>
      </c>
      <c r="AM14" s="306"/>
      <c r="AN14" s="306"/>
      <c r="AO14" s="306"/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9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>
        <f>$L$20</f>
        <v>3</v>
      </c>
      <c r="AM15" s="307"/>
      <c r="AN15" s="307"/>
      <c r="AO15" s="307"/>
      <c r="AP15" s="307"/>
      <c r="AQ15" s="307"/>
      <c r="AR15" s="309">
        <f>IF(AM15&gt;AM14,1,0)+IF(AN15&gt;AN14,1,0)+IF(AO15&gt;AO14,1,0)+IF(AP15&gt;AP14,1,0)+IF(AQ15&gt;AQ14,1,0)</f>
        <v>0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10</v>
      </c>
      <c r="L16" s="431">
        <v>1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>
        <f>$J$9</f>
        <v>1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11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>
        <f>$L$16</f>
        <v>1</v>
      </c>
      <c r="AM17" s="306"/>
      <c r="AN17" s="306"/>
      <c r="AO17" s="306"/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12</v>
      </c>
      <c r="L18" s="437">
        <v>2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>
        <f>$J$10</f>
        <v>2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>
        <f>$L$22</f>
        <v>4</v>
      </c>
      <c r="AM18" s="307"/>
      <c r="AN18" s="307"/>
      <c r="AO18" s="307"/>
      <c r="AP18" s="307"/>
      <c r="AQ18" s="307"/>
      <c r="AR18" s="309">
        <f>IF(AM18&gt;AM17,1,0)+IF(AN18&gt;AN17,1,0)+IF(AO18&gt;AO17,1,0)+IF(AP18&gt;AP17,1,0)+IF(AQ18&gt;AQ17,1,0)</f>
        <v>0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13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14</v>
      </c>
      <c r="L20" s="437">
        <v>3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>
        <f>$J$11</f>
        <v>3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>
        <f>$L$18</f>
        <v>2</v>
      </c>
      <c r="AM20" s="306"/>
      <c r="AN20" s="306"/>
      <c r="AO20" s="306"/>
      <c r="AP20" s="306"/>
      <c r="AQ20" s="306"/>
      <c r="AR20" s="308">
        <f>IF(AM20&gt;AM21,1,0)+IF(AN20&gt;AN21,1,0)+IF(AO20&gt;AO21,1,0)+IF(AP20&gt;AP21,1,0)+IF(AQ20&gt;AQ21,1,0)</f>
        <v>0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15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>
        <f>$L$24</f>
        <v>5</v>
      </c>
      <c r="AM21" s="307"/>
      <c r="AN21" s="307"/>
      <c r="AO21" s="307"/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16</v>
      </c>
      <c r="L22" s="431">
        <v>4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>
        <f>$J$12</f>
        <v>4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20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>
        <f>$L$22</f>
        <v>4</v>
      </c>
      <c r="AM23" s="306"/>
      <c r="AN23" s="306"/>
      <c r="AO23" s="306"/>
      <c r="AP23" s="306"/>
      <c r="AQ23" s="306"/>
      <c r="AR23" s="308">
        <f>IF(AM23&gt;AM24,1,0)+IF(AN23&gt;AN24,1,0)+IF(AO23&gt;AO24,1,0)+IF(AP23&gt;AP24,1,0)+IF(AQ23&gt;AQ24,1,0)</f>
        <v>0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19</v>
      </c>
      <c r="L24" s="431">
        <v>5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>
        <f>$J$13</f>
        <v>5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>
        <f>$L$24</f>
        <v>5</v>
      </c>
      <c r="AM24" s="307"/>
      <c r="AN24" s="307"/>
      <c r="AO24" s="307"/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>
        <f>$L$16</f>
        <v>1</v>
      </c>
      <c r="AM26" s="306"/>
      <c r="AN26" s="306"/>
      <c r="AO26" s="306"/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>
        <f>$L$20</f>
        <v>3</v>
      </c>
      <c r="AM27" s="307"/>
      <c r="AN27" s="307"/>
      <c r="AO27" s="307"/>
      <c r="AP27" s="307"/>
      <c r="AQ27" s="307"/>
      <c r="AR27" s="309">
        <f>IF(AM27&gt;AM26,1,0)+IF(AN27&gt;AN26,1,0)+IF(AO27&gt;AO26,1,0)+IF(AP27&gt;AP26,1,0)+IF(AQ27&gt;AQ26,1,0)</f>
        <v>0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>
        <f>$L$18</f>
        <v>2</v>
      </c>
      <c r="AM29" s="306"/>
      <c r="AN29" s="306"/>
      <c r="AO29" s="306"/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>
        <f>$L$22</f>
        <v>4</v>
      </c>
      <c r="AM30" s="307"/>
      <c r="AN30" s="307"/>
      <c r="AO30" s="307"/>
      <c r="AP30" s="307"/>
      <c r="AQ30" s="307"/>
      <c r="AR30" s="309">
        <f>IF(AM30&gt;AM29,1,0)+IF(AN30&gt;AN29,1,0)+IF(AO30&gt;AO29,1,0)+IF(AP30&gt;AP29,1,0)+IF(AQ30&gt;AQ29,1,0)</f>
        <v>0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>
        <f>$L$20</f>
        <v>3</v>
      </c>
      <c r="AM32" s="306"/>
      <c r="AN32" s="306"/>
      <c r="AO32" s="306"/>
      <c r="AP32" s="306"/>
      <c r="AQ32" s="306"/>
      <c r="AR32" s="308">
        <f>IF(AM32&gt;AM33,1,0)+IF(AN32&gt;AN33,1,0)+IF(AO32&gt;AO33,1,0)+IF(AP32&gt;AP33,1,0)+IF(AQ32&gt;AQ33,1,0)</f>
        <v>0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>
        <f>$L$24</f>
        <v>5</v>
      </c>
      <c r="AM33" s="307"/>
      <c r="AN33" s="307"/>
      <c r="AO33" s="307"/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0</v>
      </c>
      <c r="AQ5" s="392" t="s">
        <v>1</v>
      </c>
      <c r="AR5" s="392" t="s">
        <v>2</v>
      </c>
      <c r="AS5" s="392" t="s">
        <v>35</v>
      </c>
      <c r="AT5" s="392" t="s">
        <v>36</v>
      </c>
      <c r="AU5" s="392" t="s">
        <v>3</v>
      </c>
      <c r="AV5" s="167"/>
      <c r="AW5" s="3"/>
      <c r="AX5" s="392" t="s">
        <v>0</v>
      </c>
      <c r="AY5" s="392" t="s">
        <v>1</v>
      </c>
      <c r="AZ5" s="392" t="s">
        <v>2</v>
      </c>
      <c r="BA5" s="392" t="s">
        <v>35</v>
      </c>
      <c r="BB5" s="392" t="s">
        <v>36</v>
      </c>
      <c r="BC5" s="392" t="s">
        <v>3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5</v>
      </c>
      <c r="AE8" s="412"/>
      <c r="AF8" s="412"/>
      <c r="AG8" s="400" t="s">
        <v>3</v>
      </c>
      <c r="AH8" s="401"/>
      <c r="AI8" s="402"/>
      <c r="AJ8" s="403" t="s">
        <v>6</v>
      </c>
      <c r="AK8" s="404"/>
      <c r="AL8" s="405"/>
      <c r="AM8" s="19" t="s">
        <v>7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8</v>
      </c>
      <c r="Q9" s="93" t="str">
        <f>IF($AU$7+$AU$8&gt;0,$AU$8,"")</f>
        <v/>
      </c>
      <c r="R9" s="24" t="str">
        <f>IF($AU$25+$AU$26&gt;0,$AU$25,"")</f>
        <v/>
      </c>
      <c r="S9" s="25" t="s">
        <v>8</v>
      </c>
      <c r="T9" s="27" t="str">
        <f>IF($AU$25+$AU$26&gt;0,$AU$26,"")</f>
        <v/>
      </c>
      <c r="U9" s="24" t="str">
        <f>IF($BC$13+$BC$14&gt;0,$BC$13,"")</f>
        <v/>
      </c>
      <c r="V9" s="103" t="s">
        <v>8</v>
      </c>
      <c r="W9" s="27" t="str">
        <f>IF($BC$13+$BC$14&gt;0,$BC$14,"")</f>
        <v/>
      </c>
      <c r="X9" s="24" t="str">
        <f>IF($AU$19+$AU$20&gt;0,$AU$19,"")</f>
        <v/>
      </c>
      <c r="Y9" s="103" t="s">
        <v>8</v>
      </c>
      <c r="Z9" s="27" t="str">
        <f>IF($AU$19+$AU$20&gt;0,$AU$20,"")</f>
        <v/>
      </c>
      <c r="AA9" s="24" t="str">
        <f>IF($BC$19+$BC$20&gt;0,$BC$19,"")</f>
        <v/>
      </c>
      <c r="AB9" s="25" t="s">
        <v>8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8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8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8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8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8</v>
      </c>
      <c r="T10" s="32" t="str">
        <f>IF($AU$16+$AU$17&gt;0,$AU$17,"")</f>
        <v/>
      </c>
      <c r="U10" s="34" t="str">
        <f>IF($BC$22+$BC$23&gt;0,$BC$22,"")</f>
        <v/>
      </c>
      <c r="V10" s="86" t="s">
        <v>8</v>
      </c>
      <c r="W10" s="32" t="str">
        <f>IF($BC$22+$BC$23&gt;0,$BC$23,"")</f>
        <v/>
      </c>
      <c r="X10" s="34" t="str">
        <f>IF($BC$16+$BC$17&gt;0,$BC$16,"")</f>
        <v/>
      </c>
      <c r="Y10" s="86" t="s">
        <v>8</v>
      </c>
      <c r="Z10" s="32" t="str">
        <f>IF($BC$16+$BC$17&gt;0,$BC$17,"")</f>
        <v/>
      </c>
      <c r="AA10" s="34" t="str">
        <f>IF($AU$28+$AU$29&gt;0,$AU$28,"")</f>
        <v/>
      </c>
      <c r="AB10" s="31" t="s">
        <v>8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8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8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8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8</v>
      </c>
      <c r="N11" s="32" t="str">
        <f>IF($AU$25+$AU$26&gt;0,$AU$25,"")</f>
        <v/>
      </c>
      <c r="O11" s="34" t="str">
        <f>IF($AU$16+$AU$17&gt;0,$AU$17,"")</f>
        <v/>
      </c>
      <c r="P11" s="31" t="s">
        <v>8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8</v>
      </c>
      <c r="W11" s="32" t="str">
        <f>IF($AU$10+$AU$11&gt;0,$AU$11,"")</f>
        <v/>
      </c>
      <c r="X11" s="34" t="str">
        <f>IF($BC$25+$BC$26&gt;0,$BC$25,"")</f>
        <v/>
      </c>
      <c r="Y11" s="86" t="s">
        <v>8</v>
      </c>
      <c r="Z11" s="32" t="str">
        <f>IF($BC$25+$BC$26&gt;0,$BC$26,"")</f>
        <v/>
      </c>
      <c r="AA11" s="34" t="str">
        <f>IF($BC$10+$BC$11&gt;0,$BC$10,"")</f>
        <v/>
      </c>
      <c r="AB11" s="31" t="s">
        <v>8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8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8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8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8</v>
      </c>
      <c r="N12" s="32" t="str">
        <f>IF($BC$13+$BC$14&gt;0,$BC$13,"")</f>
        <v/>
      </c>
      <c r="O12" s="34" t="str">
        <f>IF($BC$22+$BC$23&gt;0,$BC$23,"")</f>
        <v/>
      </c>
      <c r="P12" s="31" t="s">
        <v>8</v>
      </c>
      <c r="Q12" s="32" t="str">
        <f>IF($BC$22+$BC$23&gt;0,$BC$22,"")</f>
        <v/>
      </c>
      <c r="R12" s="34" t="str">
        <f>IF($AU$10+$AU$11&gt;0,$AU$11,"")</f>
        <v/>
      </c>
      <c r="S12" s="31" t="s">
        <v>8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8</v>
      </c>
      <c r="Z12" s="32" t="str">
        <f>IF($BC$7+$BC$8&gt;0,$BC$8,"")</f>
        <v/>
      </c>
      <c r="AA12" s="34" t="str">
        <f>IF($AU$22+$AU$23&gt;0,$AU$22,"")</f>
        <v/>
      </c>
      <c r="AB12" s="31" t="s">
        <v>8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8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8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8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8</v>
      </c>
      <c r="N13" s="32" t="str">
        <f>IF($AU$19+$AU$20&gt;0,$AU$19,"")</f>
        <v/>
      </c>
      <c r="O13" s="34" t="str">
        <f>IF($BC$16+$BC$17&gt;0,$BC$17,"")</f>
        <v/>
      </c>
      <c r="P13" s="31" t="s">
        <v>8</v>
      </c>
      <c r="Q13" s="32" t="str">
        <f>IF($BC$16+$BC$17&gt;0,$BC$16,"")</f>
        <v/>
      </c>
      <c r="R13" s="34" t="str">
        <f>IF($BC$25+$BC$26&gt;0,$BC$26,"")</f>
        <v/>
      </c>
      <c r="S13" s="31" t="s">
        <v>8</v>
      </c>
      <c r="T13" s="32" t="str">
        <f>IF($BC$25+$BC$26&gt;0,$BC$25,"")</f>
        <v/>
      </c>
      <c r="U13" s="34" t="str">
        <f>IF($BC$7+$BC$8&gt;0,$BC$8,"")</f>
        <v/>
      </c>
      <c r="V13" s="31" t="s">
        <v>8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8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8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8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8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8</v>
      </c>
      <c r="N14" s="43" t="str">
        <f>IF($BC$19+$BC$20&gt;0,$BC$19,"")</f>
        <v/>
      </c>
      <c r="O14" s="47" t="str">
        <f>IF($AU$28+$AU$29&gt;0,$AU$29,"")</f>
        <v/>
      </c>
      <c r="P14" s="42" t="s">
        <v>8</v>
      </c>
      <c r="Q14" s="43" t="str">
        <f>IF($AU$28+$AU$29&gt;0,$AU$28,"")</f>
        <v/>
      </c>
      <c r="R14" s="47" t="str">
        <f>IF($BC$10+$BC$11&gt;0,$BC$11,"")</f>
        <v/>
      </c>
      <c r="S14" s="42" t="s">
        <v>8</v>
      </c>
      <c r="T14" s="43" t="str">
        <f>IF($BC$10+$BC$11&gt;0,$BC$10,"")</f>
        <v/>
      </c>
      <c r="U14" s="47" t="str">
        <f>IF($AU$22+$AU$23&gt;0,$AU$23,"")</f>
        <v/>
      </c>
      <c r="V14" s="87" t="s">
        <v>8</v>
      </c>
      <c r="W14" s="43" t="str">
        <f>IF($AU$22+$AU$23&gt;0,$AU$22,"")</f>
        <v/>
      </c>
      <c r="X14" s="47" t="str">
        <f>IF($AU$13+$AU$14&gt;0,$AU$14,"")</f>
        <v/>
      </c>
      <c r="Y14" s="87" t="s">
        <v>8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8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8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8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9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10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11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12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13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14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16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19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0</v>
      </c>
      <c r="AT6" s="392" t="s">
        <v>1</v>
      </c>
      <c r="AU6" s="392" t="s">
        <v>2</v>
      </c>
      <c r="AV6" s="392" t="s">
        <v>35</v>
      </c>
      <c r="AW6" s="392" t="s">
        <v>36</v>
      </c>
      <c r="AX6" s="392" t="s">
        <v>3</v>
      </c>
      <c r="AY6" s="195"/>
      <c r="AZ6" s="195"/>
      <c r="BA6" s="392" t="s">
        <v>0</v>
      </c>
      <c r="BB6" s="392" t="s">
        <v>1</v>
      </c>
      <c r="BC6" s="392" t="s">
        <v>2</v>
      </c>
      <c r="BD6" s="392" t="s">
        <v>35</v>
      </c>
      <c r="BE6" s="392" t="s">
        <v>36</v>
      </c>
      <c r="BF6" s="392" t="s">
        <v>3</v>
      </c>
      <c r="BG6" s="196"/>
      <c r="BH6" s="196"/>
      <c r="BI6" s="392" t="s">
        <v>0</v>
      </c>
      <c r="BJ6" s="392" t="s">
        <v>1</v>
      </c>
      <c r="BK6" s="392" t="s">
        <v>2</v>
      </c>
      <c r="BL6" s="392" t="s">
        <v>35</v>
      </c>
      <c r="BM6" s="392" t="s">
        <v>36</v>
      </c>
      <c r="BN6" s="392" t="s">
        <v>3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5</v>
      </c>
      <c r="AH8" s="412"/>
      <c r="AI8" s="412"/>
      <c r="AJ8" s="400" t="s">
        <v>3</v>
      </c>
      <c r="AK8" s="401"/>
      <c r="AL8" s="402"/>
      <c r="AM8" s="473" t="s">
        <v>18</v>
      </c>
      <c r="AN8" s="473"/>
      <c r="AO8" s="473"/>
      <c r="AP8" s="107" t="s">
        <v>7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8</v>
      </c>
      <c r="Q9" s="124" t="str">
        <f>IF($AX$8+$AX$9&gt;0,$AX$9,"")</f>
        <v/>
      </c>
      <c r="R9" s="122" t="str">
        <f>IF($BF$8+$BF$9&gt;0,$BF$8,"")</f>
        <v/>
      </c>
      <c r="S9" s="123" t="s">
        <v>8</v>
      </c>
      <c r="T9" s="124" t="str">
        <f>IF($BF$8+$BF$9&gt;0,$BF$9,"")</f>
        <v/>
      </c>
      <c r="U9" s="122" t="str">
        <f>IF($BN$11+$BN$12&gt;0,$BN$11,"")</f>
        <v/>
      </c>
      <c r="V9" s="131" t="s">
        <v>8</v>
      </c>
      <c r="W9" s="124" t="str">
        <f>IF($BN$11+$BN$12&gt;0,$BN$12,"")</f>
        <v/>
      </c>
      <c r="X9" s="122" t="str">
        <f>IF($BF$17+$BF$18&gt;0,$BF$17,"")</f>
        <v/>
      </c>
      <c r="Y9" s="131" t="s">
        <v>8</v>
      </c>
      <c r="Z9" s="124" t="str">
        <f>IF($BF$17+$BF$18&gt;0,$BF$18,"")</f>
        <v/>
      </c>
      <c r="AA9" s="122" t="str">
        <f>IF($BF$26+$BF$27&gt;0,$BF$26,"")</f>
        <v/>
      </c>
      <c r="AB9" s="131" t="s">
        <v>8</v>
      </c>
      <c r="AC9" s="124" t="str">
        <f>IF($BF$26+$BF$27&gt;0,$BF$27,"")</f>
        <v/>
      </c>
      <c r="AD9" s="122" t="str">
        <f>IF($AX$17+$AX$18&gt;0,$AX$17,"")</f>
        <v/>
      </c>
      <c r="AE9" s="123" t="s">
        <v>8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8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8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8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8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8</v>
      </c>
      <c r="T10" s="118" t="str">
        <f>IF($AX$20+$AX$21&gt;0,$AX$21,"")</f>
        <v/>
      </c>
      <c r="U10" s="128" t="str">
        <f>IF($BN$20+$BN$21&gt;0,$BN$20,"")</f>
        <v/>
      </c>
      <c r="V10" s="117" t="s">
        <v>8</v>
      </c>
      <c r="W10" s="118" t="str">
        <f>IF($BN$20+$BN$21&gt;0,$BN$21,"")</f>
        <v/>
      </c>
      <c r="X10" s="128" t="str">
        <f>IF($BN$8+$BN$9&gt;0,$BN$8,"")</f>
        <v/>
      </c>
      <c r="Y10" s="130" t="s">
        <v>8</v>
      </c>
      <c r="Z10" s="118" t="str">
        <f>IF($BN$8+$BN$9&gt;0,$BN$9,"")</f>
        <v/>
      </c>
      <c r="AA10" s="128" t="str">
        <f>IF($BF$20+$BF$21&gt;0,$BF$20,"")</f>
        <v/>
      </c>
      <c r="AB10" s="130" t="s">
        <v>8</v>
      </c>
      <c r="AC10" s="118" t="str">
        <f>IF($BF$20+$BF$21&gt;0,$BF$21,"")</f>
        <v/>
      </c>
      <c r="AD10" s="128" t="str">
        <f>IF($AX$26+$AX$27&gt;0,$AX$26,"")</f>
        <v/>
      </c>
      <c r="AE10" s="117" t="s">
        <v>8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8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8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8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8</v>
      </c>
      <c r="N11" s="118" t="str">
        <f>IF($BF$8+$BF$9&gt;0,$BF$8,"")</f>
        <v/>
      </c>
      <c r="O11" s="128" t="str">
        <f>IF($AX$20+$AX$21&gt;0,$AX$21,"")</f>
        <v/>
      </c>
      <c r="P11" s="117" t="s">
        <v>8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8</v>
      </c>
      <c r="W11" s="118" t="str">
        <f>IF($AX$11+$AX$12&gt;0,$AX$12,"")</f>
        <v/>
      </c>
      <c r="X11" s="128" t="str">
        <f>IF($BN$26+$BN$27&gt;0,$BN$26,"")</f>
        <v/>
      </c>
      <c r="Y11" s="130" t="s">
        <v>8</v>
      </c>
      <c r="Z11" s="118" t="str">
        <f>IF($BN$26+$BN$27&gt;0,$BN$27,"")</f>
        <v/>
      </c>
      <c r="AA11" s="128" t="str">
        <f>IF($BN$14+$BN$15&gt;0,$BN$14,"")</f>
        <v/>
      </c>
      <c r="AB11" s="130" t="s">
        <v>8</v>
      </c>
      <c r="AC11" s="118" t="str">
        <f>IF($BN$14+$BN$15&gt;0,$BN$15,"")</f>
        <v/>
      </c>
      <c r="AD11" s="128" t="str">
        <f>IF($BF$14+$BF$15&gt;0,$BF$14,"")</f>
        <v/>
      </c>
      <c r="AE11" s="117" t="s">
        <v>8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8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8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8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8</v>
      </c>
      <c r="N12" s="118" t="str">
        <f>IF($BN$11+$BN$12&gt;0,$BN$11,"")</f>
        <v/>
      </c>
      <c r="O12" s="128" t="str">
        <f>IF($BN$20+$BN$21&gt;0,$BN$21,"")</f>
        <v/>
      </c>
      <c r="P12" s="117" t="s">
        <v>8</v>
      </c>
      <c r="Q12" s="118" t="str">
        <f>IF($BN$20+$BN$21&gt;0,$BN$20,"")</f>
        <v/>
      </c>
      <c r="R12" s="128" t="str">
        <f>IF($AX$11+$AX$12&gt;0,$AX$12,"")</f>
        <v/>
      </c>
      <c r="S12" s="117" t="s">
        <v>8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8</v>
      </c>
      <c r="Z12" s="118" t="str">
        <f>IF($AX$23+$AX$24&gt;0,$AX$24,"")</f>
        <v/>
      </c>
      <c r="AA12" s="128" t="str">
        <f>IF($BF$11+$BF$12&gt;0,$BF$11,"")</f>
        <v/>
      </c>
      <c r="AB12" s="117" t="s">
        <v>8</v>
      </c>
      <c r="AC12" s="118" t="str">
        <f>IF($BF$11+$BF$12&gt;0,$BF$12,"")</f>
        <v/>
      </c>
      <c r="AD12" s="128" t="str">
        <f>IF($BF$23+$BF$24&gt;0,$BF$23,"")</f>
        <v/>
      </c>
      <c r="AE12" s="117" t="s">
        <v>8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8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8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8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8</v>
      </c>
      <c r="N13" s="118" t="str">
        <f>IF($BF$17+$BF$18&gt;0,$BF$17,"")</f>
        <v/>
      </c>
      <c r="O13" s="128" t="str">
        <f>IF($BN$8+$BN$9&gt;0,$BN$9,"")</f>
        <v/>
      </c>
      <c r="P13" s="117" t="s">
        <v>8</v>
      </c>
      <c r="Q13" s="118" t="str">
        <f>IF($BN$8+$BN$9&gt;0,$BN$8,"")</f>
        <v/>
      </c>
      <c r="R13" s="128" t="str">
        <f>IF($BN$26+$BN$27&gt;0,$BN$27,"")</f>
        <v/>
      </c>
      <c r="S13" s="117" t="s">
        <v>8</v>
      </c>
      <c r="T13" s="118" t="str">
        <f>IF($BN$26+$BN$27&gt;0,$BN$26,"")</f>
        <v/>
      </c>
      <c r="U13" s="128" t="str">
        <f>IF($AX$23+$AX$24&gt;0,$AX$24,"")</f>
        <v/>
      </c>
      <c r="V13" s="117" t="s">
        <v>8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8</v>
      </c>
      <c r="AC13" s="118" t="str">
        <f>IF($AX$14+$AX$15&gt;0,$AX$15,"")</f>
        <v/>
      </c>
      <c r="AD13" s="128" t="str">
        <f>IF($BN$17+$BN$18&gt;0,$BN$17,"")</f>
        <v/>
      </c>
      <c r="AE13" s="117" t="s">
        <v>8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8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8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8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8</v>
      </c>
      <c r="N14" s="118" t="str">
        <f>IF($BF$26+$BF$27&gt;0,$BF$26,"")</f>
        <v/>
      </c>
      <c r="O14" s="128" t="str">
        <f>IF($BF$20+$BF$21&gt;0,$BF$21,"")</f>
        <v/>
      </c>
      <c r="P14" s="117" t="s">
        <v>8</v>
      </c>
      <c r="Q14" s="118" t="str">
        <f>IF($BF$20+$BF$21&gt;0,$BF$20,"")</f>
        <v/>
      </c>
      <c r="R14" s="128" t="str">
        <f>IF($BN$14+$BN$15&gt;0,$BN$15,"")</f>
        <v/>
      </c>
      <c r="S14" s="117" t="s">
        <v>8</v>
      </c>
      <c r="T14" s="118" t="str">
        <f>IF($BN$14+$BN$15&gt;0,$BN$14,"")</f>
        <v/>
      </c>
      <c r="U14" s="128" t="str">
        <f>IF($BF$11+$BF$12&gt;0,$BF$12,"")</f>
        <v/>
      </c>
      <c r="V14" s="117" t="s">
        <v>8</v>
      </c>
      <c r="W14" s="118" t="str">
        <f>IF($BF$11+$BF$12&gt;0,$BF$11,"")</f>
        <v/>
      </c>
      <c r="X14" s="128" t="str">
        <f>IF($AX$14+$AX$15&gt;0,$AX$15,"")</f>
        <v/>
      </c>
      <c r="Y14" s="130" t="s">
        <v>8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8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8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8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8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8</v>
      </c>
      <c r="N15" s="121" t="str">
        <f>IF($AX$17+$AX$18&gt;0,$AX$17,"")</f>
        <v/>
      </c>
      <c r="O15" s="129" t="str">
        <f>IF($AX$26+$AX$27&gt;0,$AX$27,"")</f>
        <v/>
      </c>
      <c r="P15" s="120" t="s">
        <v>8</v>
      </c>
      <c r="Q15" s="121" t="str">
        <f>IF($AX$26+$AX$27&gt;0,$AX$26,"")</f>
        <v/>
      </c>
      <c r="R15" s="129" t="str">
        <f>IF($BF$14+$BF$15&gt;0,$BF$15,"")</f>
        <v/>
      </c>
      <c r="S15" s="120" t="s">
        <v>8</v>
      </c>
      <c r="T15" s="121" t="str">
        <f>IF($BF$14+$BF$15&gt;0,$BF$14,"")</f>
        <v/>
      </c>
      <c r="U15" s="129" t="str">
        <f>IF($BF$23+$BF$24&gt;0,$BF$24,"")</f>
        <v/>
      </c>
      <c r="V15" s="132" t="s">
        <v>8</v>
      </c>
      <c r="W15" s="121" t="str">
        <f>IF($BF$23+$BF$24&gt;0,$BF$23,"")</f>
        <v/>
      </c>
      <c r="X15" s="129" t="str">
        <f>IF($BN$17+$BN$18&gt;0,$BN$18,"")</f>
        <v/>
      </c>
      <c r="Y15" s="132" t="s">
        <v>8</v>
      </c>
      <c r="Z15" s="121" t="str">
        <f>IF($BN$17+$BN$18&gt;0,$BN$17,"")</f>
        <v/>
      </c>
      <c r="AA15" s="129" t="str">
        <f>IF($BN$23+$BN$24&gt;0,$BN$24,"")</f>
        <v/>
      </c>
      <c r="AB15" s="132" t="s">
        <v>8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8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8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8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9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10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11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12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13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14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15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16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20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19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0</v>
      </c>
      <c r="AW6" s="392" t="s">
        <v>1</v>
      </c>
      <c r="AX6" s="392" t="s">
        <v>2</v>
      </c>
      <c r="AY6" s="392" t="s">
        <v>35</v>
      </c>
      <c r="AZ6" s="392" t="s">
        <v>36</v>
      </c>
      <c r="BA6" s="392" t="s">
        <v>3</v>
      </c>
      <c r="BB6" s="195"/>
      <c r="BC6" s="195"/>
      <c r="BD6" s="392" t="s">
        <v>0</v>
      </c>
      <c r="BE6" s="392" t="s">
        <v>1</v>
      </c>
      <c r="BF6" s="392" t="s">
        <v>2</v>
      </c>
      <c r="BG6" s="392" t="s">
        <v>35</v>
      </c>
      <c r="BH6" s="392" t="s">
        <v>36</v>
      </c>
      <c r="BI6" s="392" t="s">
        <v>3</v>
      </c>
      <c r="BJ6" s="196"/>
      <c r="BK6" s="196"/>
      <c r="BL6" s="392" t="s">
        <v>0</v>
      </c>
      <c r="BM6" s="392" t="s">
        <v>1</v>
      </c>
      <c r="BN6" s="392" t="s">
        <v>2</v>
      </c>
      <c r="BO6" s="392" t="s">
        <v>35</v>
      </c>
      <c r="BP6" s="392" t="s">
        <v>36</v>
      </c>
      <c r="BQ6" s="392" t="s">
        <v>3</v>
      </c>
      <c r="BR6" s="167"/>
      <c r="BS6" s="167"/>
      <c r="BT6" s="392" t="s">
        <v>0</v>
      </c>
      <c r="BU6" s="392" t="s">
        <v>1</v>
      </c>
      <c r="BV6" s="392" t="s">
        <v>2</v>
      </c>
      <c r="BW6" s="392" t="s">
        <v>35</v>
      </c>
      <c r="BX6" s="392" t="s">
        <v>36</v>
      </c>
      <c r="BY6" s="392" t="s">
        <v>3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5</v>
      </c>
      <c r="AK8" s="412"/>
      <c r="AL8" s="412"/>
      <c r="AM8" s="400" t="s">
        <v>3</v>
      </c>
      <c r="AN8" s="401"/>
      <c r="AO8" s="402"/>
      <c r="AP8" s="473" t="s">
        <v>18</v>
      </c>
      <c r="AQ8" s="473"/>
      <c r="AR8" s="473"/>
      <c r="AS8" s="107" t="s">
        <v>7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8</v>
      </c>
      <c r="Q9" s="124" t="str">
        <f>IF($BQ$11+$BQ$12&gt;0,$BQ$12,"")</f>
        <v/>
      </c>
      <c r="R9" s="122" t="str">
        <f>IF($BY$17+$BY$18&gt;0,$BY$17,"")</f>
        <v/>
      </c>
      <c r="S9" s="123" t="s">
        <v>8</v>
      </c>
      <c r="T9" s="124" t="str">
        <f>IF($BY$17+$BY$18&gt;0,$BY$18,"")</f>
        <v/>
      </c>
      <c r="U9" s="122" t="str">
        <f>IF($BI$20+$BI$21&gt;0,$BI$20,"")</f>
        <v/>
      </c>
      <c r="V9" s="131" t="s">
        <v>8</v>
      </c>
      <c r="W9" s="124" t="str">
        <f>IF($BI$20+$BI$21&gt;0,$BI$21,"")</f>
        <v/>
      </c>
      <c r="X9" s="122" t="str">
        <f>IF($BQ$23+$BQ$24&gt;0,$BQ$23,"")</f>
        <v/>
      </c>
      <c r="Y9" s="131" t="s">
        <v>8</v>
      </c>
      <c r="Z9" s="124" t="str">
        <f>IF($BQ$23+$BQ$24&gt;0,$BQ$24,"")</f>
        <v/>
      </c>
      <c r="AA9" s="122" t="str">
        <f>IF($BA$23+$BA$24&gt;0,$BA$23,"")</f>
        <v/>
      </c>
      <c r="AB9" s="131" t="s">
        <v>8</v>
      </c>
      <c r="AC9" s="124" t="str">
        <f>IF($BA$23+$BA$24&gt;0,$BA$24,"")</f>
        <v/>
      </c>
      <c r="AD9" s="122" t="str">
        <f>IF($BY$11+$BY$12&gt;0,$BY$11,"")</f>
        <v/>
      </c>
      <c r="AE9" s="131" t="s">
        <v>8</v>
      </c>
      <c r="AF9" s="124" t="str">
        <f>IF($BY$11+$BY$12&gt;0,$BY$12,"")</f>
        <v/>
      </c>
      <c r="AG9" s="122" t="str">
        <f>IF($BA$8+$BA$9&gt;0,$BA$8,"")</f>
        <v/>
      </c>
      <c r="AH9" s="123" t="s">
        <v>8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8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8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8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8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8</v>
      </c>
      <c r="T10" s="118" t="str">
        <f>IF($BI$14+$BI$15&gt;0,$BI$15,"")</f>
        <v/>
      </c>
      <c r="U10" s="128" t="str">
        <f>IF($BQ$26+$BQ$27&gt;0,$BQ$26,"")</f>
        <v/>
      </c>
      <c r="V10" s="130" t="s">
        <v>8</v>
      </c>
      <c r="W10" s="118" t="str">
        <f>IF($BQ$26+$BQ$27&gt;0,$BQ$27,"")</f>
        <v/>
      </c>
      <c r="X10" s="128" t="str">
        <f>IF($BA$26+$BA$27&gt;0,$BA$26,"")</f>
        <v/>
      </c>
      <c r="Y10" s="117" t="s">
        <v>8</v>
      </c>
      <c r="Z10" s="118" t="str">
        <f>IF($BA$26+$BA$27&gt;0,$BA$27,"")</f>
        <v/>
      </c>
      <c r="AA10" s="128" t="str">
        <f>IF($BQ$17+$BQ$18&gt;0,$BQ$17,"")</f>
        <v/>
      </c>
      <c r="AB10" s="130" t="s">
        <v>8</v>
      </c>
      <c r="AC10" s="118" t="str">
        <f>IF($BQ$17+$BQ$18&gt;0,$BQ$18,"")</f>
        <v/>
      </c>
      <c r="AD10" s="128" t="str">
        <f>IF($BA$11+$BA$12&gt;0,$BA$11,"")</f>
        <v/>
      </c>
      <c r="AE10" s="130" t="s">
        <v>8</v>
      </c>
      <c r="AF10" s="118" t="str">
        <f>IF($BA$11+$BA$12&gt;0,$BA$12,"")</f>
        <v/>
      </c>
      <c r="AG10" s="128" t="str">
        <f>IF($BY$26+$BY$27&gt;0,$BY$26,"")</f>
        <v/>
      </c>
      <c r="AH10" s="117" t="s">
        <v>8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8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8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8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8</v>
      </c>
      <c r="N11" s="118" t="str">
        <f>IF($BY$17+$BY$18&gt;0,$BY$17,"")</f>
        <v/>
      </c>
      <c r="O11" s="128" t="str">
        <f>IF($BI$14+$BI$15&gt;0,$BI$15,"")</f>
        <v/>
      </c>
      <c r="P11" s="117" t="s">
        <v>8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8</v>
      </c>
      <c r="W11" s="118" t="str">
        <f>IF($BI$8+$BI$9&gt;0,$BI$9,"")</f>
        <v/>
      </c>
      <c r="X11" s="128" t="str">
        <f>IF($BY$8+$BY$9&gt;0,$BY$8,"")</f>
        <v/>
      </c>
      <c r="Y11" s="117" t="s">
        <v>8</v>
      </c>
      <c r="Z11" s="118" t="str">
        <f>IF($BY$8+$BY$9&gt;0,$BY$9,"")</f>
        <v/>
      </c>
      <c r="AA11" s="128" t="str">
        <f>IF($BA$14+$BA$15&gt;0,$BA$14,"")</f>
        <v/>
      </c>
      <c r="AB11" s="130" t="s">
        <v>8</v>
      </c>
      <c r="AC11" s="118" t="str">
        <f>IF($BA$14+$BA$15&gt;0,$BA$15,"")</f>
        <v/>
      </c>
      <c r="AD11" s="128" t="str">
        <f>IF($BQ$14+$BQ$15&gt;0,$BQ$14,"")</f>
        <v/>
      </c>
      <c r="AE11" s="130" t="s">
        <v>8</v>
      </c>
      <c r="AF11" s="118" t="str">
        <f>IF($BQ$14+$BQ$15&gt;0,$BQ$15,"")</f>
        <v/>
      </c>
      <c r="AG11" s="128" t="str">
        <f>IF($BQ$8+$BQ$9&gt;0,$BQ$8,"")</f>
        <v/>
      </c>
      <c r="AH11" s="117" t="s">
        <v>8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8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8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8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8</v>
      </c>
      <c r="N12" s="118" t="str">
        <f>IF($BI$20+$BI$21&gt;0,$BI$20,"")</f>
        <v/>
      </c>
      <c r="O12" s="128" t="str">
        <f>IF($BQ$26+$BQ$27&gt;0,$BQ$27,"")</f>
        <v/>
      </c>
      <c r="P12" s="117" t="s">
        <v>8</v>
      </c>
      <c r="Q12" s="118" t="str">
        <f>IF($BQ$26+$BQ$27&gt;0,$BQ$26,"")</f>
        <v/>
      </c>
      <c r="R12" s="128" t="str">
        <f>IF($BI$8+$BI$9&gt;0,$BI$9,"")</f>
        <v/>
      </c>
      <c r="S12" s="117" t="s">
        <v>8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8</v>
      </c>
      <c r="Z12" s="118" t="str">
        <f>IF($BA$17+$BA$18&gt;0,$BA$18,"")</f>
        <v/>
      </c>
      <c r="AA12" s="128" t="str">
        <f>IF($BY$20+$BY$21&gt;0,$BY$20,"")</f>
        <v/>
      </c>
      <c r="AB12" s="117" t="s">
        <v>8</v>
      </c>
      <c r="AC12" s="118" t="str">
        <f>IF($BY$20+$BY$21&gt;0,$BY$21,"")</f>
        <v/>
      </c>
      <c r="AD12" s="128" t="str">
        <f>IF($BI$26+$BI$27&gt;0,$BI$26,"")</f>
        <v/>
      </c>
      <c r="AE12" s="117" t="s">
        <v>8</v>
      </c>
      <c r="AF12" s="118" t="str">
        <f>IF($BI$26+$BI$27&gt;0,$BI$27,"")</f>
        <v/>
      </c>
      <c r="AG12" s="128" t="str">
        <f>IF($BQ$20+$BQ$21&gt;0,$BQ$20,"")</f>
        <v/>
      </c>
      <c r="AH12" s="117" t="s">
        <v>8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8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8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8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8</v>
      </c>
      <c r="N13" s="118" t="str">
        <f>IF($BQ$23+$BQ$24&gt;0,$BQ$23,"")</f>
        <v/>
      </c>
      <c r="O13" s="128" t="str">
        <f>IF($BA$26+$BA$27&gt;0,$BA$27,"")</f>
        <v/>
      </c>
      <c r="P13" s="117" t="s">
        <v>8</v>
      </c>
      <c r="Q13" s="118" t="str">
        <f>IF($BA$26+$BA$27&gt;0,$BA$26,"")</f>
        <v/>
      </c>
      <c r="R13" s="128" t="str">
        <f>IF($BY$8+$BY$9&gt;0,$BY$9,"")</f>
        <v/>
      </c>
      <c r="S13" s="117" t="s">
        <v>8</v>
      </c>
      <c r="T13" s="118" t="str">
        <f>IF($BY$8+$BY$9&gt;0,$BY$8,"")</f>
        <v/>
      </c>
      <c r="U13" s="128" t="str">
        <f>IF($BA$17+$BA$18&gt;0,$BA$18,"")</f>
        <v/>
      </c>
      <c r="V13" s="130" t="s">
        <v>8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8</v>
      </c>
      <c r="AC13" s="118" t="str">
        <f>IF($BI$23+$BI$24&gt;0,$BI$24,"")</f>
        <v/>
      </c>
      <c r="AD13" s="128" t="str">
        <f>IF($BY$23+$BY$24&gt;0,$BY$23,"")</f>
        <v/>
      </c>
      <c r="AE13" s="117" t="s">
        <v>8</v>
      </c>
      <c r="AF13" s="118" t="str">
        <f>IF($BY$23+$BY$24&gt;0,$BY$24,"")</f>
        <v/>
      </c>
      <c r="AG13" s="128" t="str">
        <f>IF($BI$11+$BI$12&gt;0,$BI$11,"")</f>
        <v/>
      </c>
      <c r="AH13" s="117" t="s">
        <v>8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8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8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8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8</v>
      </c>
      <c r="N14" s="118" t="str">
        <f>IF($BA$23+$BA$24&gt;0,$BA$23,"")</f>
        <v/>
      </c>
      <c r="O14" s="128" t="str">
        <f>IF($BQ$17+$BQ$18&gt;0,$BQ$18,"")</f>
        <v/>
      </c>
      <c r="P14" s="117" t="s">
        <v>8</v>
      </c>
      <c r="Q14" s="118" t="str">
        <f>IF($BQ$17+$BQ$18&gt;0,$BQ$17,"")</f>
        <v/>
      </c>
      <c r="R14" s="128" t="str">
        <f>IF($BA$14+$BA$15&gt;0,$BA$15,"")</f>
        <v/>
      </c>
      <c r="S14" s="117" t="s">
        <v>8</v>
      </c>
      <c r="T14" s="118" t="str">
        <f>IF($BA$14+$BA$15&gt;0,$BA$14,"")</f>
        <v/>
      </c>
      <c r="U14" s="128" t="str">
        <f>IF($BY$20+$BY$21&gt;0,$BY$21,"")</f>
        <v/>
      </c>
      <c r="V14" s="130" t="s">
        <v>8</v>
      </c>
      <c r="W14" s="118" t="str">
        <f>IF($BY$20+$BY$21&gt;0,$BY$20,"")</f>
        <v/>
      </c>
      <c r="X14" s="128" t="str">
        <f>IF($BI$23+$BI$24&gt;0,$BI$24,"")</f>
        <v/>
      </c>
      <c r="Y14" s="117" t="s">
        <v>8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8</v>
      </c>
      <c r="AF14" s="118" t="str">
        <f>IF($BI$17+$BI$18&gt;0,$BI$18,"")</f>
        <v/>
      </c>
      <c r="AG14" s="128" t="str">
        <f>IF($BY$14+$BY$15&gt;0,$BY$14,"")</f>
        <v/>
      </c>
      <c r="AH14" s="117" t="s">
        <v>8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8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8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8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8</v>
      </c>
      <c r="N15" s="118" t="str">
        <f>IF($BY$11+$BY$12&gt;0,$BY$11,"")</f>
        <v/>
      </c>
      <c r="O15" s="128" t="str">
        <f>IF($BA$11+$BA$12&gt;0,$BA$12,"")</f>
        <v/>
      </c>
      <c r="P15" s="117" t="s">
        <v>8</v>
      </c>
      <c r="Q15" s="118" t="str">
        <f>IF($BA$11+$BA$12&gt;0,$BA$11,"")</f>
        <v/>
      </c>
      <c r="R15" s="128" t="str">
        <f>IF($BQ$14+$BQ$15&gt;0,$BQ$15,"")</f>
        <v/>
      </c>
      <c r="S15" s="117" t="s">
        <v>8</v>
      </c>
      <c r="T15" s="118" t="str">
        <f>IF($BQ$14+$BQ$15&gt;0,$BQ$14,"")</f>
        <v/>
      </c>
      <c r="U15" s="128" t="str">
        <f>IF($BI$26+$BI$27&gt;0,$BI$27,"")</f>
        <v/>
      </c>
      <c r="V15" s="130" t="s">
        <v>8</v>
      </c>
      <c r="W15" s="118" t="str">
        <f>IF($BI$26+$BI$27&gt;0,$BI$26,"")</f>
        <v/>
      </c>
      <c r="X15" s="128" t="str">
        <f>IF($BY$23+$BY$24&gt;0,$BY$24,"")</f>
        <v/>
      </c>
      <c r="Y15" s="117" t="s">
        <v>8</v>
      </c>
      <c r="Z15" s="118" t="str">
        <f>IF($BY$23+$BY$24&gt;0,$BY$23,"")</f>
        <v/>
      </c>
      <c r="AA15" s="128" t="str">
        <f>IF($BI$17+$BI$18&gt;0,$BI$18,"")</f>
        <v/>
      </c>
      <c r="AB15" s="130" t="s">
        <v>8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8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8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8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8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8</v>
      </c>
      <c r="N16" s="121" t="str">
        <f>IF($BA$8+$BA$9&gt;0,$BA$8,"")</f>
        <v/>
      </c>
      <c r="O16" s="129" t="str">
        <f>IF($BY$26+$BY$27&gt;0,$BY$27,"")</f>
        <v/>
      </c>
      <c r="P16" s="120" t="s">
        <v>8</v>
      </c>
      <c r="Q16" s="121" t="str">
        <f>IF($BY$26+$BY$27&gt;0,$BY$26,"")</f>
        <v/>
      </c>
      <c r="R16" s="129" t="str">
        <f>IF($BQ$8+$BQ$9&gt;0,$BQ$9,"")</f>
        <v/>
      </c>
      <c r="S16" s="120" t="s">
        <v>8</v>
      </c>
      <c r="T16" s="121" t="str">
        <f>IF($BQ$8+$BQ$9&gt;0,$BQ$8,"")</f>
        <v/>
      </c>
      <c r="U16" s="129" t="str">
        <f>IF($BQ$20+$BQ$21&gt;0,$BQ$21,"")</f>
        <v/>
      </c>
      <c r="V16" s="132" t="s">
        <v>8</v>
      </c>
      <c r="W16" s="121" t="str">
        <f>IF($BQ$20+$BQ$21&gt;0,$BQ$20,"")</f>
        <v/>
      </c>
      <c r="X16" s="129" t="str">
        <f>IF($BI$11+$BI$12&gt;0,$BI$12,"")</f>
        <v/>
      </c>
      <c r="Y16" s="132" t="s">
        <v>8</v>
      </c>
      <c r="Z16" s="121" t="str">
        <f>IF($BI$11+$BI$12&gt;0,$BI$11,"")</f>
        <v/>
      </c>
      <c r="AA16" s="129" t="str">
        <f>IF($BY$14+$BY$15&gt;0,$BY$15,"")</f>
        <v/>
      </c>
      <c r="AB16" s="132" t="s">
        <v>8</v>
      </c>
      <c r="AC16" s="121" t="str">
        <f>IF($BY$14+$BY$15&gt;0,$BY$14,"")</f>
        <v/>
      </c>
      <c r="AD16" s="129" t="str">
        <f>IF($BA$20+$BA$21&gt;0,$BA$21,"")</f>
        <v/>
      </c>
      <c r="AE16" s="132" t="s">
        <v>8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8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8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8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9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10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11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12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13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14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15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16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20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19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0</v>
      </c>
      <c r="BC6" s="392" t="s">
        <v>1</v>
      </c>
      <c r="BD6" s="392" t="s">
        <v>2</v>
      </c>
      <c r="BE6" s="392" t="s">
        <v>35</v>
      </c>
      <c r="BF6" s="392" t="s">
        <v>36</v>
      </c>
      <c r="BG6" s="392" t="s">
        <v>3</v>
      </c>
      <c r="BH6" s="197"/>
      <c r="BI6" s="293" t="s">
        <v>38</v>
      </c>
      <c r="BJ6" s="392" t="s">
        <v>0</v>
      </c>
      <c r="BK6" s="392" t="s">
        <v>1</v>
      </c>
      <c r="BL6" s="392" t="s">
        <v>2</v>
      </c>
      <c r="BM6" s="392" t="s">
        <v>35</v>
      </c>
      <c r="BN6" s="392" t="s">
        <v>36</v>
      </c>
      <c r="BO6" s="392" t="s">
        <v>3</v>
      </c>
      <c r="BP6" s="294"/>
      <c r="BQ6" s="293" t="s">
        <v>39</v>
      </c>
      <c r="BR6" s="392" t="s">
        <v>0</v>
      </c>
      <c r="BS6" s="392" t="s">
        <v>1</v>
      </c>
      <c r="BT6" s="392" t="s">
        <v>2</v>
      </c>
      <c r="BU6" s="392" t="s">
        <v>35</v>
      </c>
      <c r="BV6" s="392" t="s">
        <v>36</v>
      </c>
      <c r="BW6" s="392" t="s">
        <v>3</v>
      </c>
      <c r="BX6" s="197"/>
      <c r="BY6" s="293" t="s">
        <v>40</v>
      </c>
      <c r="BZ6" s="392" t="s">
        <v>0</v>
      </c>
      <c r="CA6" s="392" t="s">
        <v>1</v>
      </c>
      <c r="CB6" s="392" t="s">
        <v>2</v>
      </c>
      <c r="CC6" s="392" t="s">
        <v>35</v>
      </c>
      <c r="CD6" s="392" t="s">
        <v>36</v>
      </c>
      <c r="CE6" s="392" t="s">
        <v>3</v>
      </c>
      <c r="CF6" s="197"/>
      <c r="CG6" s="293" t="s">
        <v>41</v>
      </c>
      <c r="CH6" s="392" t="s">
        <v>0</v>
      </c>
      <c r="CI6" s="392" t="s">
        <v>1</v>
      </c>
      <c r="CJ6" s="392" t="s">
        <v>2</v>
      </c>
      <c r="CK6" s="392" t="s">
        <v>35</v>
      </c>
      <c r="CL6" s="392" t="s">
        <v>36</v>
      </c>
      <c r="CM6" s="392" t="s">
        <v>3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4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3</v>
      </c>
      <c r="AT8" s="487"/>
      <c r="AU8" s="487" t="s">
        <v>60</v>
      </c>
      <c r="AV8" s="473" t="s">
        <v>18</v>
      </c>
      <c r="AW8" s="473"/>
      <c r="AX8" s="473"/>
      <c r="AY8" s="107" t="s">
        <v>7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8</v>
      </c>
      <c r="Q9" s="255" t="str">
        <f>IF($BW$14+$BW$15&gt;0,$BW$15,"")</f>
        <v/>
      </c>
      <c r="R9" s="122" t="str">
        <f>IF($BO$33+$BO$34&gt;0,$BO$33,"")</f>
        <v/>
      </c>
      <c r="S9" s="123" t="s">
        <v>8</v>
      </c>
      <c r="T9" s="255" t="str">
        <f>IF($BO$33+$BO$34&gt;0,$BO$34,"")</f>
        <v/>
      </c>
      <c r="U9" s="122" t="str">
        <f>IF($CM$11+$CM$12&gt;0,$CM$11,"")</f>
        <v/>
      </c>
      <c r="V9" s="131" t="s">
        <v>8</v>
      </c>
      <c r="W9" s="255" t="str">
        <f>IF($CM$11+$CM$12&gt;0,$CM$12,"")</f>
        <v/>
      </c>
      <c r="X9" s="122" t="str">
        <f>IF($CE$36+$CE$37&gt;0,$CE$36,"")</f>
        <v/>
      </c>
      <c r="Y9" s="131" t="s">
        <v>8</v>
      </c>
      <c r="Z9" s="255" t="str">
        <f>IF($CE$36+$CE$37&gt;0,$CE$37,"")</f>
        <v/>
      </c>
      <c r="AA9" s="122" t="str">
        <f>IF($BO$20+$BO$21&gt;0,$BO$20,"")</f>
        <v/>
      </c>
      <c r="AB9" s="131" t="s">
        <v>8</v>
      </c>
      <c r="AC9" s="255" t="str">
        <f>IF($BO$20+$BO$21&gt;0,$BO$21,"")</f>
        <v/>
      </c>
      <c r="AD9" s="122" t="str">
        <f>IF($CE$11+$CE$12&gt;0,$CE$11,"")</f>
        <v/>
      </c>
      <c r="AE9" s="123" t="s">
        <v>8</v>
      </c>
      <c r="AF9" s="255" t="str">
        <f>IF($CE$11+$CE$12&gt;0,$CE$12,"")</f>
        <v/>
      </c>
      <c r="AG9" s="122" t="str">
        <f>IF($BG$33+$BG$34&gt;0,$BG$33,"")</f>
        <v/>
      </c>
      <c r="AH9" s="123" t="s">
        <v>8</v>
      </c>
      <c r="AI9" s="255" t="str">
        <f>IF($BG$33+$BG$34&gt;0,$BG$34,"")</f>
        <v/>
      </c>
      <c r="AJ9" s="122" t="str">
        <f>IF($BW$30+$BW$31&gt;0,$BW$30,"")</f>
        <v/>
      </c>
      <c r="AK9" s="123" t="s">
        <v>8</v>
      </c>
      <c r="AL9" s="255" t="str">
        <f>IF($BW$30+$BW$31&gt;0,$BW$31,"")</f>
        <v/>
      </c>
      <c r="AM9" s="122" t="str">
        <f>IF($BG$8+$BG$9&gt;0,$BG$8,"")</f>
        <v/>
      </c>
      <c r="AN9" s="123" t="s">
        <v>8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8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8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8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8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8</v>
      </c>
      <c r="T10" s="260" t="str">
        <f>IF($CM$14+$CM$15&gt;0,$CM$15,"")</f>
        <v/>
      </c>
      <c r="U10" s="128" t="str">
        <f>IF($CE$33+$CE$34&gt;0,$CE$33,"")</f>
        <v/>
      </c>
      <c r="V10" s="130" t="s">
        <v>8</v>
      </c>
      <c r="W10" s="260" t="str">
        <f>IF($CE$33+$CE$34&gt;0,$CE$34,"")</f>
        <v/>
      </c>
      <c r="X10" s="128" t="str">
        <f>IF($BO$11+$BO$12&gt;0,$BO$11,"")</f>
        <v/>
      </c>
      <c r="Y10" s="117" t="s">
        <v>8</v>
      </c>
      <c r="Z10" s="260" t="str">
        <f>IF($BO$11+$BO$12&gt;0,$BO$12,"")</f>
        <v/>
      </c>
      <c r="AA10" s="128" t="str">
        <f>IF($CE$8+$CE$9&gt;0,$CE$8,"")</f>
        <v/>
      </c>
      <c r="AB10" s="130" t="s">
        <v>8</v>
      </c>
      <c r="AC10" s="260" t="str">
        <f>IF($CE$8+$CE$9&gt;0,$CE$9,"")</f>
        <v/>
      </c>
      <c r="AD10" s="128" t="str">
        <f>IF($BG$24+$BG$25&gt;0,$BG$24,"")</f>
        <v/>
      </c>
      <c r="AE10" s="117" t="s">
        <v>8</v>
      </c>
      <c r="AF10" s="260" t="str">
        <f>IF($BG$24+$BG$25&gt;0,$BG$25,"")</f>
        <v/>
      </c>
      <c r="AG10" s="128" t="str">
        <f>IF($BW$27+$BW$28&gt;0,$BW$27,"")</f>
        <v/>
      </c>
      <c r="AH10" s="117" t="s">
        <v>8</v>
      </c>
      <c r="AI10" s="260" t="str">
        <f>IF($BW$27+$BW$28&gt;0,$BW$28,"")</f>
        <v/>
      </c>
      <c r="AJ10" s="128" t="str">
        <f>IF($BG$17+$BG$18&gt;0,$BG$17,"")</f>
        <v/>
      </c>
      <c r="AK10" s="117" t="s">
        <v>8</v>
      </c>
      <c r="AL10" s="260" t="str">
        <f>IF($BG$17+$BG$18&gt;0,$BG$18,"")</f>
        <v/>
      </c>
      <c r="AM10" s="128" t="str">
        <f>IF($BO$36+$BO$37&gt;0,$BO$36,"")</f>
        <v/>
      </c>
      <c r="AN10" s="117" t="s">
        <v>8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8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8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8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8</v>
      </c>
      <c r="N11" s="118" t="str">
        <f>IF($BO$33+$BO$34&gt;0,$BO$33,"")</f>
        <v/>
      </c>
      <c r="O11" s="128" t="str">
        <f>IF($CM$14+$CM$15&gt;0,$CM$15,"")</f>
        <v/>
      </c>
      <c r="P11" s="117" t="s">
        <v>8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8</v>
      </c>
      <c r="W11" s="260" t="str">
        <f>IF($BO$8+$BO$9&gt;0,$BO$9,"")</f>
        <v/>
      </c>
      <c r="X11" s="128" t="str">
        <f>IF($CE$17+$CE$18&gt;0,$CE$17,"")</f>
        <v/>
      </c>
      <c r="Y11" s="117" t="s">
        <v>8</v>
      </c>
      <c r="Z11" s="260" t="str">
        <f>IF($CE$17+$CE$18&gt;0,$CE$18,"")</f>
        <v/>
      </c>
      <c r="AA11" s="128" t="str">
        <f>IF($BG$27+$BG$28&gt;0,$BG$27,"")</f>
        <v/>
      </c>
      <c r="AB11" s="130" t="s">
        <v>8</v>
      </c>
      <c r="AC11" s="260" t="str">
        <f>IF($BG$27+$BG$28&gt;0,$BG$28,"")</f>
        <v/>
      </c>
      <c r="AD11" s="128" t="str">
        <f>IF($BW$36+$BW$37&gt;0,$BW$36,"")</f>
        <v/>
      </c>
      <c r="AE11" s="117" t="s">
        <v>8</v>
      </c>
      <c r="AF11" s="260" t="str">
        <f>IF($BW$36+$BW$37&gt;0,$BW$37,"")</f>
        <v/>
      </c>
      <c r="AG11" s="128" t="str">
        <f>IF($BG$20+$BG$21&gt;0,$BG$20,"")</f>
        <v/>
      </c>
      <c r="AH11" s="117" t="s">
        <v>8</v>
      </c>
      <c r="AI11" s="260" t="str">
        <f>IF($BG$20+$BG$21&gt;0,$BG$21,"")</f>
        <v/>
      </c>
      <c r="AJ11" s="128" t="str">
        <f>IF($BW$8+$BW$9&gt;0,$BW$8,"")</f>
        <v/>
      </c>
      <c r="AK11" s="117" t="s">
        <v>8</v>
      </c>
      <c r="AL11" s="260" t="str">
        <f>IF($BW$8+$BW$9&gt;0,$BW$9,"")</f>
        <v/>
      </c>
      <c r="AM11" s="128" t="str">
        <f>IF($CE$30+$CE$31&gt;0,$CE$30,"")</f>
        <v/>
      </c>
      <c r="AN11" s="117" t="s">
        <v>8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8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8</v>
      </c>
      <c r="AU11" s="364">
        <f t="shared" si="6"/>
        <v>0</v>
      </c>
      <c r="AV11" s="365">
        <f t="shared" si="10"/>
        <v>0</v>
      </c>
      <c r="AW11" s="381" t="s">
        <v>8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8</v>
      </c>
      <c r="N12" s="118" t="str">
        <f>IF($CM$11+$CM$12&gt;0,$CM$11,"")</f>
        <v/>
      </c>
      <c r="O12" s="128" t="str">
        <f>IF($CE$33+$CE$34&gt;0,$CE$34,"")</f>
        <v/>
      </c>
      <c r="P12" s="117" t="s">
        <v>8</v>
      </c>
      <c r="Q12" s="260" t="str">
        <f>IF($CE$33+$CE$34&gt;0,$CE$33,"")</f>
        <v/>
      </c>
      <c r="R12" s="128" t="str">
        <f>IF($BO$8+$BO$9&gt;0,$BO$9,"")</f>
        <v/>
      </c>
      <c r="S12" s="117" t="s">
        <v>8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8</v>
      </c>
      <c r="Z12" s="260" t="str">
        <f>IF($BG$30+$BG$31&gt;0,$BG$31,"")</f>
        <v/>
      </c>
      <c r="AA12" s="128" t="str">
        <f>IF($BW$33+$BW$34&gt;0,$BW$33,"")</f>
        <v/>
      </c>
      <c r="AB12" s="117" t="s">
        <v>8</v>
      </c>
      <c r="AC12" s="260" t="str">
        <f>IF($BW$33+$BW$34&gt;0,$BW$34,"")</f>
        <v/>
      </c>
      <c r="AD12" s="128" t="str">
        <f>IF($BG$11+$BG$12&gt;0,$BG$11,"")</f>
        <v/>
      </c>
      <c r="AE12" s="117" t="s">
        <v>8</v>
      </c>
      <c r="AF12" s="260" t="str">
        <f>IF($BG$11+$BG$12&gt;0,$BG$12,"")</f>
        <v/>
      </c>
      <c r="AG12" s="128" t="str">
        <f>IF($BW$20+$BW$21&gt;0,$BW$20,"")</f>
        <v/>
      </c>
      <c r="AH12" s="117" t="s">
        <v>8</v>
      </c>
      <c r="AI12" s="260" t="str">
        <f>IF($BW$20+$BW$21&gt;0,$BW$21,"")</f>
        <v/>
      </c>
      <c r="AJ12" s="128" t="str">
        <f>IF($BO$24+$BO$25&gt;0,$BO$24,"")</f>
        <v/>
      </c>
      <c r="AK12" s="117" t="s">
        <v>8</v>
      </c>
      <c r="AL12" s="260" t="str">
        <f>IF($BO$24+$BO$25&gt;0,$BO$25,"")</f>
        <v/>
      </c>
      <c r="AM12" s="128" t="str">
        <f>IF($CE$20+$CE$21&gt;0,$CE$20,"")</f>
        <v/>
      </c>
      <c r="AN12" s="117" t="s">
        <v>8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8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8</v>
      </c>
      <c r="AU12" s="364">
        <f t="shared" si="6"/>
        <v>0</v>
      </c>
      <c r="AV12" s="365">
        <f t="shared" si="10"/>
        <v>0</v>
      </c>
      <c r="AW12" s="381" t="s">
        <v>8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8</v>
      </c>
      <c r="N13" s="118" t="str">
        <f>IF($CE$36+$CE$37&gt;0,$CE$36,"")</f>
        <v/>
      </c>
      <c r="O13" s="128" t="str">
        <f>IF($BO$11+$BO$12&gt;0,$BO$12,"")</f>
        <v/>
      </c>
      <c r="P13" s="117" t="s">
        <v>8</v>
      </c>
      <c r="Q13" s="260" t="str">
        <f>IF($BO$11+$BO$12&gt;0,$BO$11,"")</f>
        <v/>
      </c>
      <c r="R13" s="128" t="str">
        <f>IF($CE$17+$CE$18&gt;0,$CE$18,"")</f>
        <v/>
      </c>
      <c r="S13" s="117" t="s">
        <v>8</v>
      </c>
      <c r="T13" s="260" t="str">
        <f>IF($CE$17+$CE$18&gt;0,$CE$17,"")</f>
        <v/>
      </c>
      <c r="U13" s="128" t="str">
        <f>IF($BG$30+$BG$31&gt;0,$BG$31,"")</f>
        <v/>
      </c>
      <c r="V13" s="117" t="s">
        <v>8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8</v>
      </c>
      <c r="AC13" s="260" t="str">
        <f>IF($BG$14+$BG$15&gt;0,$BG$15,"")</f>
        <v/>
      </c>
      <c r="AD13" s="128" t="str">
        <f>IF($BW$17+$BW$18&gt;0,$BW$17,"")</f>
        <v/>
      </c>
      <c r="AE13" s="117" t="s">
        <v>8</v>
      </c>
      <c r="AF13" s="260" t="str">
        <f>IF($BW$17+$BW$18&gt;0,$BW$18,"")</f>
        <v/>
      </c>
      <c r="AG13" s="128" t="str">
        <f>IF($BO$27+$BO$28&gt;0,$BO$27,"")</f>
        <v/>
      </c>
      <c r="AH13" s="117" t="s">
        <v>8</v>
      </c>
      <c r="AI13" s="260" t="str">
        <f>IF($BO$27+$BO$28&gt;0,$BO$28,"")</f>
        <v/>
      </c>
      <c r="AJ13" s="128" t="str">
        <f>IF($CM$20+$CM$21&gt;0,$CM$20,"")</f>
        <v/>
      </c>
      <c r="AK13" s="117" t="s">
        <v>8</v>
      </c>
      <c r="AL13" s="260" t="str">
        <f>IF($CM$20+$CM$21&gt;0,$CM$21,"")</f>
        <v/>
      </c>
      <c r="AM13" s="128" t="str">
        <f>IF($BW$24+$BW$25&gt;0,$BW$24,"")</f>
        <v/>
      </c>
      <c r="AN13" s="117" t="s">
        <v>8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8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8</v>
      </c>
      <c r="AU13" s="364">
        <f t="shared" si="6"/>
        <v>0</v>
      </c>
      <c r="AV13" s="365">
        <f t="shared" si="10"/>
        <v>0</v>
      </c>
      <c r="AW13" s="381" t="s">
        <v>8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8</v>
      </c>
      <c r="N14" s="118" t="str">
        <f>IF($BO$20+$BO$21&gt;0,$BO$20,"")</f>
        <v/>
      </c>
      <c r="O14" s="128" t="str">
        <f>IF($CE$8+$CE$9&gt;0,$CE$9,"")</f>
        <v/>
      </c>
      <c r="P14" s="117" t="s">
        <v>8</v>
      </c>
      <c r="Q14" s="260" t="str">
        <f>IF($CE$8+$CE$9&gt;0,$CE$8,"")</f>
        <v/>
      </c>
      <c r="R14" s="128" t="str">
        <f>IF($BG$27+$BG$28&gt;0,$BG$28,"")</f>
        <v/>
      </c>
      <c r="S14" s="117" t="s">
        <v>8</v>
      </c>
      <c r="T14" s="260" t="str">
        <f>IF($BG$27+$BG$28&gt;0,$BG$27,"")</f>
        <v/>
      </c>
      <c r="U14" s="128" t="str">
        <f>IF($BW$33+$BW$34&gt;0,$BW$34,"")</f>
        <v/>
      </c>
      <c r="V14" s="117" t="s">
        <v>8</v>
      </c>
      <c r="W14" s="260" t="str">
        <f>IF($BW$33+$BW$34&gt;0,$BW$33,"")</f>
        <v/>
      </c>
      <c r="X14" s="128" t="str">
        <f>IF($BG$14+$BG$15&gt;0,$BG$15,"")</f>
        <v/>
      </c>
      <c r="Y14" s="117" t="s">
        <v>8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8</v>
      </c>
      <c r="AF14" s="260" t="str">
        <f>IF($BO$30+$BO$31&gt;0,$BO$31,"")</f>
        <v/>
      </c>
      <c r="AG14" s="128" t="str">
        <f>IF($CM$8+$CM$9&gt;0,$CM$8,"")</f>
        <v/>
      </c>
      <c r="AH14" s="117" t="s">
        <v>8</v>
      </c>
      <c r="AI14" s="260" t="str">
        <f>IF($CM$8+$CM$9&gt;0,$CM$9,"")</f>
        <v/>
      </c>
      <c r="AJ14" s="128" t="str">
        <f>IF($CE$27+$CE$28&gt;0,$CE$27,"")</f>
        <v/>
      </c>
      <c r="AK14" s="117" t="s">
        <v>8</v>
      </c>
      <c r="AL14" s="260" t="str">
        <f>IF($CE$27+$CE$28&gt;0,$CE$28,"")</f>
        <v/>
      </c>
      <c r="AM14" s="128" t="str">
        <f>IF($BW$11+$BW$12&gt;0,$BW$11,"")</f>
        <v/>
      </c>
      <c r="AN14" s="117" t="s">
        <v>8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8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8</v>
      </c>
      <c r="AU14" s="364">
        <f t="shared" si="6"/>
        <v>0</v>
      </c>
      <c r="AV14" s="365">
        <f t="shared" si="10"/>
        <v>0</v>
      </c>
      <c r="AW14" s="381" t="s">
        <v>8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8</v>
      </c>
      <c r="N15" s="118" t="str">
        <f>IF($CE$11+$CE$12&gt;0,$CE$11,"")</f>
        <v/>
      </c>
      <c r="O15" s="128" t="str">
        <f>IF($BG$24+$BG$25&gt;0,$BG$25,"")</f>
        <v/>
      </c>
      <c r="P15" s="117" t="s">
        <v>8</v>
      </c>
      <c r="Q15" s="260" t="str">
        <f>IF($BG$24+$BG$25&gt;0,$BG$24,"")</f>
        <v/>
      </c>
      <c r="R15" s="128" t="str">
        <f>IF($BW$36+$BW$37&gt;0,$BW$37,"")</f>
        <v/>
      </c>
      <c r="S15" s="117" t="s">
        <v>8</v>
      </c>
      <c r="T15" s="260" t="str">
        <f>IF($BW$36+$BW$37&gt;0,$BW$36,"")</f>
        <v/>
      </c>
      <c r="U15" s="128" t="str">
        <f>IF($BG$11+$BG$12&gt;0,$BG$12,"")</f>
        <v/>
      </c>
      <c r="V15" s="117" t="s">
        <v>8</v>
      </c>
      <c r="W15" s="260" t="str">
        <f>IF($BG$11+$BG$12&gt;0,$BG$11,"")</f>
        <v/>
      </c>
      <c r="X15" s="128" t="str">
        <f>IF($BW$17+$BW$18&gt;0,$BW$18,"")</f>
        <v/>
      </c>
      <c r="Y15" s="117" t="s">
        <v>8</v>
      </c>
      <c r="Z15" s="260" t="str">
        <f>IF($BW$17+$BW$18&gt;0,$BW$17,"")</f>
        <v/>
      </c>
      <c r="AA15" s="128" t="str">
        <f>IF($BO$30+$BO$31&gt;0,$BO$31,"")</f>
        <v/>
      </c>
      <c r="AB15" s="130" t="s">
        <v>8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8</v>
      </c>
      <c r="AI15" s="260" t="str">
        <f>IF($CE$24+$CE$25&gt;0,$CE$25,"")</f>
        <v/>
      </c>
      <c r="AJ15" s="128" t="str">
        <f>IF($BO$17+$BO$18&gt;0,$BO$17,"")</f>
        <v/>
      </c>
      <c r="AK15" s="117" t="s">
        <v>8</v>
      </c>
      <c r="AL15" s="260" t="str">
        <f>IF($BO$17+$BO$18&gt;0,$BO$18,"")</f>
        <v/>
      </c>
      <c r="AM15" s="128" t="str">
        <f>IF($CM$17+$CM$18&gt;0,$CM$17,"")</f>
        <v/>
      </c>
      <c r="AN15" s="117" t="s">
        <v>8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8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8</v>
      </c>
      <c r="AU15" s="364">
        <f t="shared" si="6"/>
        <v>0</v>
      </c>
      <c r="AV15" s="365">
        <f t="shared" si="10"/>
        <v>0</v>
      </c>
      <c r="AW15" s="381" t="s">
        <v>8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8</v>
      </c>
      <c r="N16" s="118" t="str">
        <f>IF($BG$33+$BG$34&gt;0,$BG$33,"")</f>
        <v/>
      </c>
      <c r="O16" s="128" t="str">
        <f>IF($BW$27+$BW$28&gt;0,$BW$28,"")</f>
        <v/>
      </c>
      <c r="P16" s="117" t="s">
        <v>8</v>
      </c>
      <c r="Q16" s="260" t="str">
        <f>IF($BW$27+$BW$28&gt;0,$BW$27,"")</f>
        <v/>
      </c>
      <c r="R16" s="128" t="str">
        <f>IF($BG$20+$BG$21&gt;0,$BG$21,"")</f>
        <v/>
      </c>
      <c r="S16" s="117" t="s">
        <v>8</v>
      </c>
      <c r="T16" s="260" t="str">
        <f>IF($BG$20+$BG$21&gt;0,$BG$20,"")</f>
        <v/>
      </c>
      <c r="U16" s="128" t="str">
        <f>IF($BW$20+$BW$21&gt;0,$BW$21,"")</f>
        <v/>
      </c>
      <c r="V16" s="117" t="s">
        <v>8</v>
      </c>
      <c r="W16" s="260" t="str">
        <f>IF($BW$20+$BW$21&gt;0,$BW$20,"")</f>
        <v/>
      </c>
      <c r="X16" s="128" t="str">
        <f>IF($BO$27+$BO$28&gt;0,$BO$28,"")</f>
        <v/>
      </c>
      <c r="Y16" s="130" t="s">
        <v>8</v>
      </c>
      <c r="Z16" s="260" t="str">
        <f>IF($BO$27+$BO$28&gt;0,$BO$27,"")</f>
        <v/>
      </c>
      <c r="AA16" s="128" t="str">
        <f>IF($CM$8+$CM$9&gt;0,$CM$9,"")</f>
        <v/>
      </c>
      <c r="AB16" s="130" t="s">
        <v>8</v>
      </c>
      <c r="AC16" s="260" t="str">
        <f>IF($CM$8+$CM$9&gt;0,$CM$8,"")</f>
        <v/>
      </c>
      <c r="AD16" s="128" t="str">
        <f>IF($CE$24+$CE$25&gt;0,$CE$25,"")</f>
        <v/>
      </c>
      <c r="AE16" s="117" t="s">
        <v>8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8</v>
      </c>
      <c r="AL16" s="260" t="str">
        <f>IF($CE$14+$CE$15&gt;0,$CE$15,"")</f>
        <v/>
      </c>
      <c r="AM16" s="128" t="str">
        <f>IF($BO$14+$BO$15&gt;0,$BO$14,"")</f>
        <v/>
      </c>
      <c r="AN16" s="117" t="s">
        <v>8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8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8</v>
      </c>
      <c r="AU16" s="364">
        <f t="shared" si="6"/>
        <v>0</v>
      </c>
      <c r="AV16" s="365">
        <f t="shared" si="10"/>
        <v>0</v>
      </c>
      <c r="AW16" s="381" t="s">
        <v>8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8</v>
      </c>
      <c r="N17" s="118" t="str">
        <f>IF($BW$30+$BW$31&gt;0,$BW$30,"")</f>
        <v/>
      </c>
      <c r="O17" s="128" t="str">
        <f>IF($BG$17+$BG$18&gt;0,$BG$18,"")</f>
        <v/>
      </c>
      <c r="P17" s="117" t="s">
        <v>8</v>
      </c>
      <c r="Q17" s="260" t="str">
        <f>IF($BG$17+$BG$18&gt;0,$BG$17,"")</f>
        <v/>
      </c>
      <c r="R17" s="128" t="str">
        <f>IF($BW$8+$BW$9&gt;0,$BW$9,"")</f>
        <v/>
      </c>
      <c r="S17" s="117" t="s">
        <v>8</v>
      </c>
      <c r="T17" s="260" t="str">
        <f>IF($BW$8+$BW$9&gt;0,$BW$8,"")</f>
        <v/>
      </c>
      <c r="U17" s="128" t="str">
        <f>IF($BO$24+$BO$25&gt;0,$BO$25,"")</f>
        <v/>
      </c>
      <c r="V17" s="117" t="s">
        <v>8</v>
      </c>
      <c r="W17" s="260" t="str">
        <f>IF($BO$24+$BO$25&gt;0,$BO$24,"")</f>
        <v/>
      </c>
      <c r="X17" s="128" t="str">
        <f>IF($CM$20+$CM$21&gt;0,$CM$21,"")</f>
        <v/>
      </c>
      <c r="Y17" s="117" t="s">
        <v>8</v>
      </c>
      <c r="Z17" s="260" t="str">
        <f>IF($CM$20+$CM$21&gt;0,$CM$20,"")</f>
        <v/>
      </c>
      <c r="AA17" s="128" t="str">
        <f>IF($CE$27+$CE$28&gt;0,$CE$28,"")</f>
        <v/>
      </c>
      <c r="AB17" s="117" t="s">
        <v>8</v>
      </c>
      <c r="AC17" s="260" t="str">
        <f>IF($CE$27+$CE$28&gt;0,$CE$27,"")</f>
        <v/>
      </c>
      <c r="AD17" s="128" t="str">
        <f>IF($BO$17+$BO$18&gt;0,$BO$18,"")</f>
        <v/>
      </c>
      <c r="AE17" s="117" t="s">
        <v>8</v>
      </c>
      <c r="AF17" s="260" t="str">
        <f>IF($BO$17+$BO$18&gt;0,$BO$17,"")</f>
        <v/>
      </c>
      <c r="AG17" s="128" t="str">
        <f>IF($CE$14+$CE$15&gt;0,$CE$15,"")</f>
        <v/>
      </c>
      <c r="AH17" s="117" t="s">
        <v>8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8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8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8</v>
      </c>
      <c r="AU17" s="364">
        <f t="shared" si="6"/>
        <v>0</v>
      </c>
      <c r="AV17" s="365">
        <f t="shared" si="10"/>
        <v>0</v>
      </c>
      <c r="AW17" s="381" t="s">
        <v>8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8</v>
      </c>
      <c r="N18" s="121" t="str">
        <f>IF($BG$8+$BG$9&gt;0,$BG$8,"")</f>
        <v/>
      </c>
      <c r="O18" s="129" t="str">
        <f>IF($BO$36+$BO$37&gt;0,$BO$37,"")</f>
        <v/>
      </c>
      <c r="P18" s="120" t="s">
        <v>8</v>
      </c>
      <c r="Q18" s="266" t="str">
        <f>IF($BO$36+$BO$37&gt;0,$BO$36,"")</f>
        <v/>
      </c>
      <c r="R18" s="129" t="str">
        <f>IF($CE$30+$CE$31&gt;0,$CE$31,"")</f>
        <v/>
      </c>
      <c r="S18" s="120" t="s">
        <v>8</v>
      </c>
      <c r="T18" s="266" t="str">
        <f>IF($CE$30+$CE$31&gt;0,$CE$30,"")</f>
        <v/>
      </c>
      <c r="U18" s="129" t="str">
        <f>IF($CE$20+$CE$21&gt;0,$CE$21,"")</f>
        <v/>
      </c>
      <c r="V18" s="120" t="s">
        <v>8</v>
      </c>
      <c r="W18" s="266" t="str">
        <f>IF($CE$20+$CE$21&gt;0,$CE$20,"")</f>
        <v/>
      </c>
      <c r="X18" s="129" t="str">
        <f>IF($BW$24+$BW$25&gt;0,$BW$25,"")</f>
        <v/>
      </c>
      <c r="Y18" s="120" t="s">
        <v>8</v>
      </c>
      <c r="Z18" s="266" t="str">
        <f>IF($BW$24+$BW$25&gt;0,$BW$24,"")</f>
        <v/>
      </c>
      <c r="AA18" s="129" t="str">
        <f>IF($BW$11+$BW$12&gt;0,$BW$12,"")</f>
        <v/>
      </c>
      <c r="AB18" s="120" t="s">
        <v>8</v>
      </c>
      <c r="AC18" s="266" t="str">
        <f>IF($BW$11+$BW$12&gt;0,$BW$11,"")</f>
        <v/>
      </c>
      <c r="AD18" s="129" t="str">
        <f>IF($CM$17+$CM$18&gt;0,$CM$18,"")</f>
        <v/>
      </c>
      <c r="AE18" s="120" t="s">
        <v>8</v>
      </c>
      <c r="AF18" s="266" t="str">
        <f>IF($CM$17+$CM$18&gt;0,$CM$17,"")</f>
        <v/>
      </c>
      <c r="AG18" s="129" t="str">
        <f>IF($BO$14+$BO$15&gt;0,$BO$15,"")</f>
        <v/>
      </c>
      <c r="AH18" s="120" t="s">
        <v>8</v>
      </c>
      <c r="AI18" s="266" t="str">
        <f>IF($BO$14+$BO$15&gt;0,$BO$14,"")</f>
        <v/>
      </c>
      <c r="AJ18" s="129" t="str">
        <f>IF($BG$36+$BG$37&gt;0,$BG$37,"")</f>
        <v/>
      </c>
      <c r="AK18" s="120" t="s">
        <v>8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8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8</v>
      </c>
      <c r="AU18" s="372">
        <f t="shared" si="6"/>
        <v>0</v>
      </c>
      <c r="AV18" s="373">
        <f t="shared" si="10"/>
        <v>0</v>
      </c>
      <c r="AW18" s="384" t="s">
        <v>8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9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10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12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0</v>
      </c>
      <c r="BC22" s="392" t="s">
        <v>1</v>
      </c>
      <c r="BD22" s="392" t="s">
        <v>2</v>
      </c>
      <c r="BE22" s="392" t="s">
        <v>35</v>
      </c>
      <c r="BF22" s="392" t="s">
        <v>36</v>
      </c>
      <c r="BG22" s="392" t="s">
        <v>3</v>
      </c>
      <c r="BH22" s="203"/>
      <c r="BI22" s="290"/>
      <c r="BJ22" s="392" t="s">
        <v>0</v>
      </c>
      <c r="BK22" s="392" t="s">
        <v>1</v>
      </c>
      <c r="BL22" s="392" t="s">
        <v>2</v>
      </c>
      <c r="BM22" s="392" t="s">
        <v>35</v>
      </c>
      <c r="BN22" s="392" t="s">
        <v>36</v>
      </c>
      <c r="BO22" s="392" t="s">
        <v>3</v>
      </c>
      <c r="BP22" s="203"/>
      <c r="BQ22" s="290"/>
      <c r="BR22" s="392" t="s">
        <v>0</v>
      </c>
      <c r="BS22" s="392" t="s">
        <v>1</v>
      </c>
      <c r="BT22" s="392" t="s">
        <v>2</v>
      </c>
      <c r="BU22" s="392" t="s">
        <v>35</v>
      </c>
      <c r="BV22" s="392" t="s">
        <v>36</v>
      </c>
      <c r="BW22" s="392" t="s">
        <v>3</v>
      </c>
      <c r="BX22" s="203"/>
      <c r="BY22" s="290"/>
      <c r="BZ22" s="392" t="s">
        <v>0</v>
      </c>
      <c r="CA22" s="392" t="s">
        <v>1</v>
      </c>
      <c r="CB22" s="392" t="s">
        <v>2</v>
      </c>
      <c r="CC22" s="392" t="s">
        <v>35</v>
      </c>
      <c r="CD22" s="392" t="s">
        <v>36</v>
      </c>
      <c r="CE22" s="392" t="s">
        <v>3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14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16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19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2024-04-27T09:28:30Z</cp:lastPrinted>
  <dcterms:created xsi:type="dcterms:W3CDTF">2003-05-29T07:58:03Z</dcterms:created>
  <dcterms:modified xsi:type="dcterms:W3CDTF">2024-05-01T08:13:14Z</dcterms:modified>
</cp:coreProperties>
</file>